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2320" windowHeight="9810"/>
  </bookViews>
  <sheets>
    <sheet name="Тариф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#N/A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IDОтчета">178174</definedName>
    <definedName name="_IDШаблона">178176</definedName>
    <definedName name="_k4">#N/A</definedName>
    <definedName name="_prd3">[2]Титульный!$F$11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">#N/A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#N/A</definedName>
    <definedName name="b">#N/A</definedName>
    <definedName name="Balance_Sheet">#REF!</definedName>
    <definedName name="bbbbb">[3]!USD/1.701</definedName>
    <definedName name="bbbbbb">#N/A</definedName>
    <definedName name="Beg_Bal">#REF!</definedName>
    <definedName name="bnmnm">#N/A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#N/A</definedName>
    <definedName name="CompRas">#N/A</definedName>
    <definedName name="Coût_Assistance_technique_1998">[3]!NotesHyp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#N/A</definedName>
    <definedName name="del">#REF!</definedName>
    <definedName name="Depreciation_Schedule">#REF!</definedName>
    <definedName name="dfg">#N/A</definedName>
    <definedName name="DL_email">[2]Титульный!$G$40</definedName>
    <definedName name="DL_Tel">[2]Титульный!$G$39</definedName>
    <definedName name="DM">[3]!USD/1.701</definedName>
    <definedName name="DMRUR">#REF!</definedName>
    <definedName name="doljnDL">[2]Титульный!$G$38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#N/A</definedName>
    <definedName name="Expas">#REF!</definedName>
    <definedName name="export_year">#REF!</definedName>
    <definedName name="Extra_Pay">#REF!</definedName>
    <definedName name="fffffffff">#N/A</definedName>
    <definedName name="fffffffff1">#N/A</definedName>
    <definedName name="fg">#N/A</definedName>
    <definedName name="Financing_Activities">#REF!</definedName>
    <definedName name="fioDL">[2]Титульный!$G$37</definedName>
    <definedName name="fioRUK">[2]Титульный!$G$33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[3]!USD/1.701</definedName>
    <definedName name="gg">#REF!</definedName>
    <definedName name="gggg">#N/A</definedName>
    <definedName name="GoAssetChart">#N/A</definedName>
    <definedName name="GoBack">#N/A</definedName>
    <definedName name="GoBalanceSheet">#N/A</definedName>
    <definedName name="GoCashFlow">#N/A</definedName>
    <definedName name="god">[4]Титульный!$F$10</definedName>
    <definedName name="GoData">#N/A</definedName>
    <definedName name="GoIncomeChart">#N/A</definedName>
    <definedName name="GoIncomeChart1">#N/A</definedName>
    <definedName name="HEADER_BOTTOM">6</definedName>
    <definedName name="HEADER_BOTTOM_1">#N/A</definedName>
    <definedName name="Header_Row">ROW(#REF!)</definedName>
    <definedName name="hh">[3]!USD/1.701</definedName>
    <definedName name="hhhh">#N/A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#N/A</definedName>
    <definedName name="k">#N/A</definedName>
    <definedName name="kk">#N/A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#N/A</definedName>
    <definedName name="MO_LIST_14">[2]REESTR_MO!$B$107:$B$118</definedName>
    <definedName name="MR_LIST">[2]REESTR_MO!$D$2:$D$53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rg">[2]Титульный!$F$15</definedName>
    <definedName name="output_year">#REF!</definedName>
    <definedName name="P1_SC_PROT1" hidden="1">'[5]Баланс энергии'!$B$14:$B$15,'[5]Баланс энергии'!$D$8:$G$9,'[5]Баланс энергии'!$D$14:$G$15,'[5]Баланс энергии'!#REF!,'[5]Баланс энергии'!#REF!</definedName>
    <definedName name="P1_SC_PROT10" hidden="1">'[5]Ремонты 2010'!$G$17,'[5]Ремонты 2010'!$B$17:$D$17,'[5]Ремонты 2010'!$A$14:$G$15,'[5]Ремонты 2010'!$A$9:$E$10,'[5]Ремонты 2010'!$A$3:$G$3</definedName>
    <definedName name="P1_SC_PROT14" hidden="1">[5]Общеэксплуатационные!$C$11:$C$13,[5]Общеэксплуатационные!$E$11:$F$13,[5]Общеэксплуатационные!$D$15,[5]Общеэксплуатационные!$B$15</definedName>
    <definedName name="P1_SC_PROT15" hidden="1">'[5]П.1.20. расшифровка КВЛ 2010'!$A$16:$A$17,'[5]П.1.20. расшифровка КВЛ 2010'!$A$20:$A$21,'[5]П.1.20. расшифровка КВЛ 2010'!$A$24:$A$25</definedName>
    <definedName name="P1_SC_PROT17" hidden="1">'[5]соц характер'!$A$3:$F$3,'[5]соц характер'!$A$16:$A$19,'[5]соц характер'!$A$23:$A$25,'[5]соц характер'!$C$10:$C$13,'[5]соц характер'!$E$10:$F$13</definedName>
    <definedName name="P1_SC_PROT2" hidden="1">'[5]Баланс мощности'!#REF!,'[5]Баланс мощности'!#REF!,'[5]Баланс мощности'!#REF!,'[5]Баланс мощности'!#REF!,'[5]Баланс мощности'!#REF!</definedName>
    <definedName name="P1_SC_PROT26" hidden="1">'[5]П.1.20. расшифровка КВЛ 2010'!$A$16:$A$17,'[5]П.1.20. расшифровка КВЛ 2010'!$A$20:$A$21,'[5]П.1.20. расшифровка КВЛ 2010'!$A$24:$A$25</definedName>
    <definedName name="P1_SC_PROT5" hidden="1">'[5]амортизация по уровням напряжен'!$I$10:$I$13,'[5]амортизация по уровням напряжен'!$I$15:$I$18,'[5]амортизация по уровням напряжен'!$D$15:$F$18</definedName>
    <definedName name="P1_SC_PROT7" hidden="1">'[5]П.1.16. оплата труда'!$E$29:$E$30,'[5]П.1.16. оплата труда'!$D$28,'[5]П.1.16. оплата труда'!$F$28,'[5]П.1.16. оплата труда'!$G$27</definedName>
    <definedName name="P1_SCOPE_PROT1" hidden="1">#REF!,#REF!,#REF!,#REF!,#REF!</definedName>
    <definedName name="P1_SCOPE_PROT13" hidden="1">[1]УПХ!$A$16:$A$21,[1]УПХ!$A$27:$A$27,[1]УПХ!#REF!,[1]УПХ!#REF!,[1]УПХ!$A$52:$A$52,[1]УПХ!$E$52:$E$52,[1]УПХ!$G$52:$H$52,[1]УПХ!#REF!</definedName>
    <definedName name="P1_SCOPE_PROT14" hidden="1">[1]УНПХ!$E$37:$E$42,[1]УНПХ!$A$37:$A$42,[1]УНПХ!#REF!,[1]УНПХ!#REF!,[1]УНПХ!#REF!,[1]УНПХ!#REF!,[1]УНПХ!#REF!,[1]УНПХ!$F$36</definedName>
    <definedName name="P1_SCOPE_PROT16" hidden="1">#REF!,#REF!,#REF!,#REF!,#REF!,#REF!</definedName>
    <definedName name="P1_SCOPE_PROT2" hidden="1">#REF!,#REF!,#REF!,#REF!,#REF!</definedName>
    <definedName name="P1_SCOPE_PROT22" hidden="1">[1]Страхов!$A$19:$A$20,[1]Страхов!#REF!,[1]Страхов!$A$15:$A$16,[1]Страхов!$A$10:$A$12,[1]Страхов!$E$10:$E$12,[1]Страхов!$G$10:$H$12,[1]Страхов!$E$15:$E$16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'[1]П.1.16. оплата труда ОПР'!$G$41:$G$42,'[1]П.1.16. оплата труда ОПР'!$F$40,'[1]П.1.16. оплата труда ОПР'!$H$40:$I$40,'[1]П.1.16. оплата труда ОПР'!$H$38:$I$38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SC_PROT1" hidden="1">'[5]Баланс энергии'!#REF!,'[5]Баланс энергии'!#REF!,'[5]Баланс энергии'!#REF!,'[5]Баланс энергии'!#REF!,'[5]Баланс энергии'!#REF!</definedName>
    <definedName name="P2_SC_PROT15" hidden="1">'[5]П.1.20. расшифровка КВЛ 2010'!$A$28:$A$29,'[5]П.1.20. расшифровка КВЛ 2010'!$A$32:$A$33,'[5]П.1.20. расшифровка КВЛ 2010'!$A$36:$A$37</definedName>
    <definedName name="P2_SC_PROT17" hidden="1">'[5]соц характер'!$C$16:$C$19,'[5]соц характер'!$E$16:$F$19,'[5]соц характер'!$C$21,'[5]соц характер'!$E$21:$F$21,'[5]соц характер'!$C$23:$C$24</definedName>
    <definedName name="P2_SC_PROT2" hidden="1">'[5]Баланс мощности'!#REF!,'[5]Баланс мощности'!#REF!,'[5]Баланс мощности'!#REF!,'[5]Баланс мощности'!#REF!,'[5]Баланс мощности'!#REF!</definedName>
    <definedName name="P2_SC_PROT26" hidden="1">'[5]П.1.20. расшифровка КВЛ 2010'!$A$28:$A$29,'[5]П.1.20. расшифровка КВЛ 2010'!$A$32:$A$33,'[5]П.1.20. расшифровка КВЛ 2010'!$A$36:$A$37</definedName>
    <definedName name="P2_SC_PROT7" hidden="1">'[5]П.1.16. оплата труда'!$F$25,'[5]П.1.16. оплата труда'!$D$25,'[5]П.1.16. оплата труда'!$D$22,'[5]П.1.16. оплата труда'!$G$24,'[5]П.1.16. оплата труда'!$F$22</definedName>
    <definedName name="P2_SCOPE_PROT1" hidden="1">#REF!,#REF!,#REF!,#REF!,#REF!</definedName>
    <definedName name="P2_SCOPE_PROT13" hidden="1">[1]УПХ!#REF!,[1]УПХ!#REF!,[1]УПХ!#REF!,[1]УПХ!$G$27:$H$27,[1]УПХ!$E$27:$E$27,[1]УПХ!$E$16:$E$21,[1]УПХ!$G$16:$H$21,[1]УПХ!$G$10:$H$13</definedName>
    <definedName name="P2_SCOPE_PROT14" hidden="1">[1]УНПХ!$D$36,[1]УНПХ!#REF!,[1]УНПХ!#REF!,[1]УНПХ!#REF!,[1]УНПХ!#REF!,[1]УНПХ!#REF!,[1]УНПХ!#REF!,[1]УНПХ!#REF!</definedName>
    <definedName name="P2_SCOPE_PROT2" hidden="1">#REF!,#REF!,#REF!,#REF!,#REF!</definedName>
    <definedName name="P2_SCOPE_PROT22" hidden="1">[1]Страхов!$G$15:$H$16,[1]Страхов!#REF!,[1]Страхов!#REF!,[1]Страхов!$E$19:$E$20,[1]Страхов!$G$19:$H$20,[1]Страхов!$E$23:$E$24</definedName>
    <definedName name="P2_SCOPE_PROT27" hidden="1">#REF!,#REF!,#REF!,#REF!,#REF!,#REF!</definedName>
    <definedName name="P2_SCOPE_PROT5" hidden="1">#REF!,#REF!,#REF!</definedName>
    <definedName name="P2_SCOPE_PROT8" hidden="1">'[1]П.1.16. оплата труда ОПР'!$F$38,'[1]П.1.16. оплата труда ОПР'!#REF!,'[1]П.1.16. оплата труда ОПР'!#REF!,'[1]П.1.16. оплата труда ОПР'!$H$34</definedName>
    <definedName name="P3_SC_PROT1" hidden="1">'[5]Баланс энергии'!#REF!,'[5]Баланс энергии'!#REF!,'[5]Баланс энергии'!#REF!,'[5]Баланс энергии'!#REF!,'[5]Баланс энергии'!#REF!</definedName>
    <definedName name="P3_SC_PROT15" hidden="1">'[5]П.1.20. расшифровка КВЛ 2010'!$B$42,'[5]П.1.20. расшифровка КВЛ 2010'!$C$36:$G$37,'[5]П.1.20. расшифровка КВЛ 2010'!$C$32:$G$33</definedName>
    <definedName name="P3_SC_PROT2" hidden="1">'[5]Баланс мощности'!#REF!,'[5]Баланс мощности'!#REF!,'[5]Баланс мощности'!#REF!,'[5]Баланс мощности'!#REF!,'[5]Баланс мощности'!#REF!</definedName>
    <definedName name="P3_SC_PROT26" hidden="1">'[5]П.1.20. расшифровка КВЛ 2010'!$B$42,'[5]П.1.20. расшифровка КВЛ 2010'!$C$36:$G$37,'[5]П.1.20. расшифровка КВЛ 2010'!$C$32:$G$33</definedName>
    <definedName name="P3_SC_PROT7" hidden="1">'[5]П.1.16. оплата труда'!$G$21,'[5]П.1.16. оплата труда'!$F$19,'[5]П.1.16. оплата труда'!$D$19,'[5]П.1.16. оплата труда'!$G$18,'[5]П.1.16. оплата труда'!$F$16</definedName>
    <definedName name="P3_SCOPE_PROT1" hidden="1">#REF!,#REF!,#REF!,#REF!,#REF!</definedName>
    <definedName name="P3_SCOPE_PROT14" hidden="1">[1]УНПХ!#REF!,[1]УНПХ!#REF!,[1]УНПХ!#REF!,[1]УНПХ!#REF!,[1]УНПХ!#REF!,[1]УНПХ!#REF!,[1]УНПХ!#REF!,[1]УНПХ!$F$20,[1]УНПХ!$D$20</definedName>
    <definedName name="P3_SCOPE_PROT2" hidden="1">#REF!,#REF!,#REF!,#REF!,#REF!</definedName>
    <definedName name="P3_SCOPE_PROT8" hidden="1">'[1]П.1.16. оплата труда ОПР'!$F$34,'[1]П.1.16. оплата труда ОПР'!$I$33,'[1]П.1.16. оплата труда ОПР'!$H$31,'[1]П.1.16. оплата труда ОПР'!$F$31,'[1]П.1.16. оплата труда ОПР'!$I$30</definedName>
    <definedName name="P4_SC_PROT1" hidden="1">'[5]Баланс энергии'!#REF!,'[5]Баланс энергии'!#REF!,'[5]Баланс энергии'!#REF!,'[5]Баланс энергии'!#REF!,'[5]Баланс энергии'!#REF!</definedName>
    <definedName name="P4_SC_PROT15" hidden="1">'[5]П.1.20. расшифровка КВЛ 2010'!$C$28:$G$29,'[5]П.1.20. расшифровка КВЛ 2010'!$C$24:$G$25,'[5]П.1.20. расшифровка КВЛ 2010'!$C$20:$G$21</definedName>
    <definedName name="P4_SC_PROT2" hidden="1">'[5]Баланс мощности'!#REF!,'[5]Баланс мощности'!#REF!,'[5]Баланс мощности'!#REF!,'[5]Баланс мощности'!#REF!,'[5]Баланс мощности'!#REF!</definedName>
    <definedName name="P4_SC_PROT26" hidden="1">'[5]П.1.20. расшифровка КВЛ 2010'!$C$28:$G$29,'[5]П.1.20. расшифровка КВЛ 2010'!$C$24:$G$25,'[5]П.1.20. расшифровка КВЛ 2010'!$C$20:$G$21</definedName>
    <definedName name="P4_SC_PROT7" hidden="1">'[5]П.1.16. оплата труда'!$D$16,'[5]П.1.16. оплата труда'!$D$13,'[5]П.1.16. оплата труда'!$F$13,'[5]П.1.16. оплата труда'!$G$15,'[5]П.1.16. оплата труда'!$G$12</definedName>
    <definedName name="P4_SCOPE_PROT1" hidden="1">#REF!,#REF!,#REF!,#REF!,#REF!</definedName>
    <definedName name="P4_SCOPE_PROT14" hidden="1">[1]УНПХ!#REF!,[1]УНПХ!#REF!,[1]УНПХ!$D$16,[1]УНПХ!#REF!,[1]УНПХ!$F$16,[1]УНПХ!#REF!,[1]УНПХ!#REF!,[1]УНПХ!$F$9,[1]УНПХ!#REF!</definedName>
    <definedName name="P4_SCOPE_PROT2" hidden="1">#REF!,#REF!,#REF!,#REF!,#REF!</definedName>
    <definedName name="P4_SCOPE_PROT8" hidden="1">'[1]П.1.16. оплата труда ОПР'!$H$28,'[1]П.1.16. оплата труда ОПР'!$F$28,'[1]П.1.16. оплата труда ОПР'!$F$25,'[1]П.1.16. оплата труда ОПР'!$H$25,'[1]П.1.16. оплата труда ОПР'!$I$27</definedName>
    <definedName name="P5_SC_PROT1" hidden="1">'[5]Баланс энергии'!#REF!,'[5]Баланс энергии'!#REF!,'[5]Баланс энергии'!#REF!,'[5]Баланс энергии'!#REF!,'[5]Баланс энергии'!#REF!</definedName>
    <definedName name="P5_SC_PROT15" hidden="1">'[5]П.1.20. расшифровка КВЛ 2010'!$C$16:$G$17,'[5]П.1.20. расшифровка КВЛ 2010'!$C$12:$G$13,'[5]П.1.20. расшифровка КВЛ 2010'!$A$4:$G$4</definedName>
    <definedName name="P5_SC_PROT26" hidden="1">'[5]П.1.20. расшифровка КВЛ 2010'!$C$16:$G$17,'[5]П.1.20. расшифровка КВЛ 2010'!$C$12:$G$13,'[5]П.1.20. расшифровка КВЛ 2010'!$A$4:$G$4</definedName>
    <definedName name="P5_SC_PROT7" hidden="1">'[5]П.1.16. оплата труда'!$F$10:$G$10,'[5]П.1.16. оплата труда'!$D$10,'[5]П.1.16. оплата труда'!$C$8:$G$8,'[5]П.1.16. оплата труда'!$C$29:$C$30,P1_SC_PROT7</definedName>
    <definedName name="P5_SCOPE_PROT1" hidden="1">#REF!,#REF!,#REF!,#REF!,#REF!</definedName>
    <definedName name="P5_SCOPE_PROT2" hidden="1">#REF!,#REF!,#REF!,#REF!,#REF!</definedName>
    <definedName name="P5_SCOPE_PROT8" hidden="1">'[1]П.1.16. оплата труда ОПР'!$I$24,'[1]П.1.16. оплата труда ОПР'!$H$22,'[1]П.1.16. оплата труда ОПР'!$F$22,'[1]П.1.16. оплата труда ОПР'!$I$21,'[1]П.1.16. оплата труда ОПР'!$H$19</definedName>
    <definedName name="P6_SC_PROT1" hidden="1">'[5]Баланс энергии'!#REF!,'[5]Баланс энергии'!#REF!,'[5]Баланс энергии'!#REF!,'[5]Баланс энергии'!$B$8:$B$9,P1_SC_PROT1,P2_SC_PROT1</definedName>
    <definedName name="P6_SCOPE_PROT1" hidden="1">#REF!,#REF!,#REF!,#REF!,P1_SCOPE_PROT1,P2_SCOPE_PROT1</definedName>
    <definedName name="P6_SCOPE_PROT8" hidden="1">'[1]П.1.16. оплата труда ОПР'!$F$19,'[1]П.1.16. оплата труда ОПР'!$I$18,'[1]П.1.16. оплата труда ОПР'!$H$16:$I$16,'[1]П.1.16. оплата труда ОПР'!$F$16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d">[2]Титульный!$F$9</definedName>
    <definedName name="Princ">#REF!</definedName>
    <definedName name="Print_Area_Reset">OFFSET(Full_Print,0,0,Last_Row)</definedName>
    <definedName name="promd_Запрос_с_16_по_19">#REF!</definedName>
    <definedName name="PROT_22">P3_PROT_22,P4_PROT_22,P5_PROT_22</definedName>
    <definedName name="qasec">#N/A</definedName>
    <definedName name="qaz">#N/A</definedName>
    <definedName name="qq">[3]!USD/1.701</definedName>
    <definedName name="qqq">#N/A</definedName>
    <definedName name="qqqq">#N/A</definedName>
    <definedName name="QryRowStr_End_1.5">#N/A</definedName>
    <definedName name="QryRowStr_Start_1.5">#N/A</definedName>
    <definedName name="QryRowStrCount">2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_r">#REF!</definedName>
    <definedName name="Receipts_and_Disbursements">#REF!</definedName>
    <definedName name="REGION">[2]TEHSHEET!$B$1:$B$84</definedName>
    <definedName name="region_name">[6]Титульный!$F$7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[3]!NotesHyp</definedName>
    <definedName name="SAPBEXrevision" hidden="1">1</definedName>
    <definedName name="SAPBEXsysID" hidden="1">"BW2"</definedName>
    <definedName name="SAPBEXwbID" hidden="1">"479GSPMTNK9HM4ZSIVE5K2SH6"</definedName>
    <definedName name="SC_PROT1">P3_SC_PROT1,P4_SC_PROT1,P5_SC_PROT1,P6_SC_PROT1</definedName>
    <definedName name="SC_PROT10">'[5]Ремонты 2010'!$G$9:$G$10,P1_SC_PROT10</definedName>
    <definedName name="SC_PROT11">'[5]Сводная ремонт'!$F$10:$F$11,'[5]Сводная ремонт'!$C$14:$F$15,'[5]Сводная ремонт'!$D$10:$D$11</definedName>
    <definedName name="SC_PROT12">[5]Проч.прямые!$A$3:$F$3,[5]Проч.прямые!$A$11:$F$17</definedName>
    <definedName name="SC_PROT13">[5]Цеховые!$D$23,[5]Цеховые!$E$11:$F$21,[5]Цеховые!$C$11:$C$21,[5]Цеховые!$A$11:$A$21,[5]Цеховые!$A$3:$F$3,[5]Цеховые!$B$23</definedName>
    <definedName name="SC_PROT14">[5]Общеэксплуатационные!$A$3:$F$3,[5]Общеэксплуатационные!$A$11:$A$13,P1_SC_PROT14</definedName>
    <definedName name="SC_PROT15">'[5]П.1.20. расшифровка КВЛ 2010'!$A$12:$A$13,P1_SC_PROT15,P2_SC_PROT15,P3_SC_PROT15,P4_SC_PROT15,P5_SC_PROT15</definedName>
    <definedName name="SC_PROT16">'[5]КВЛ Сводная'!$B$8:$E$11,'[5]КВЛ Сводная'!$A$3:$F$3</definedName>
    <definedName name="SC_PROT17">'[5]соц характер'!$E$23:$F$24,'[5]соц характер'!$B$26,'[5]соц характер'!$D$26,'[5]соц характер'!$A$10:$A$13,P1_SC_PROT17,P2_SC_PROT17</definedName>
    <definedName name="SC_PROT18">'[5]Н на Им'!$B$10,'[5]Н на Им'!$D$10,'[5]Н на Им'!$E$8:$F$9,'[5]Н на Им'!$F$11:$F$15,'[5]Н на Им'!$C$8:$C$9</definedName>
    <definedName name="SC_PROT19">'[5]П.1.18. Калькуляция'!$C$23:$G$23,'[5]П.1.18. Калькуляция'!$A$3:$G$3,'[5]П.1.18. Калькуляция'!$C$13:$F$16</definedName>
    <definedName name="SC_PROT2">P1_SC_PROT2,P2_SC_PROT2,P3_SC_PROT2,P4_SC_PROT2</definedName>
    <definedName name="SC_PROT20">'[5]П.1.21 Прибыль'!$C$8:$F$11,'[5]П.1.21 Прибыль'!$A$3:$H$3</definedName>
    <definedName name="SC_PROT21">[5]П.1.24!#REF!,[5]П.1.24!#REF!,[5]П.1.24!#REF!</definedName>
    <definedName name="SC_PROT22">[5]П.1.25!#REF!,[5]П.1.25!#REF!</definedName>
    <definedName name="SC_PROT3">[5]П2.1!$G$29:$G$38,[5]П2.1!$G$8:$G$27,[5]П2.1!$G$41:$G$44</definedName>
    <definedName name="SC_PROT5">'[5]амортизация по уровням напряжен'!$D$20:$F$23,'[5]амортизация по уровням напряжен'!$I$20:$I$23,'[5]амортизация по уровням напряжен'!$D$10:$F$13,P1_SC_PROT5</definedName>
    <definedName name="SC_PROT6">[5]П.1.17!$C$8:$G$10,[5]П.1.17!$C$14:$G$14</definedName>
    <definedName name="SC_PROT7">P2_SC_PROT7,P3_SC_PROT7,P4_SC_PROT7,[0]!P5_SC_PROT7</definedName>
    <definedName name="SC_PROT9">[5]материалы!$D$21,[5]материалы!$C$9:$C$19,[5]материалы!$E$9:$F$19,[5]материалы!$A$9:$A$19,[5]материалы!$B$21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_PRT">P1_SCOPE_16_PRT,P2_SCOPE_16_PRT</definedName>
    <definedName name="SCOPE_DIP1_1">#REF!</definedName>
    <definedName name="SCOPE_DIP1_2">#REF!</definedName>
    <definedName name="SCOPE_MNTH">#REF!</definedName>
    <definedName name="SCOPE_PER_PRT">P5_SCOPE_PER_PRT,P6_SCOPE_PER_PRT,P7_SCOPE_PER_PRT,P8_SCOPE_PER_PRT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'[7] НВВ содержание'!#REF!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SCOPE_SV_PRT">P1_SCOPE_SV_PRT,P2_SCOPE_SV_PRT,P3_SCOPE_SV_PRT</definedName>
    <definedName name="sd">#N/A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#N/A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2_DiapProt">P1_T2_DiapProt,P2_T2_DiapProt</definedName>
    <definedName name="T3?L1.4.1">#REF!</definedName>
    <definedName name="T3?L1.5.1">#REF!</definedName>
    <definedName name="T6_Protect">P1_T6_Protect,P2_T6_Protect</definedName>
    <definedName name="temp">#N/A</definedName>
    <definedName name="test">#N/A</definedName>
    <definedName name="test2">#N/A</definedName>
    <definedName name="TOTAL">P1_TOTAL,P2_TOTAL,P3_TOTAL,P4_TOTAL,P5_TOTAL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#N/A</definedName>
    <definedName name="version">[2]Инструкция!$B$2</definedName>
    <definedName name="vvvv" hidden="1">#REF!,#REF!,#REF!,#REF!,#REF!,#REF!,#REF!,#REF!</definedName>
    <definedName name="w">#REF!</definedName>
    <definedName name="wrk_f21">#REF!</definedName>
    <definedName name="wrk_f22">#REF!</definedName>
    <definedName name="wrk_f23">#REF!</definedName>
    <definedName name="wrk_f24">#REF!</definedName>
    <definedName name="wrk_f24_k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#N/A</definedName>
    <definedName name="xdgfg">#N/A</definedName>
    <definedName name="Years">[2]TEHSHEET!$E$2:$E$8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#N/A</definedName>
    <definedName name="а1">#REF!</definedName>
    <definedName name="а30">#REF!</definedName>
    <definedName name="аа">#N/A</definedName>
    <definedName name="АААААААА">#N/A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#N/A</definedName>
    <definedName name="апак" hidden="1">#REF!,#REF!,#REF!,#REF!,#REF!,#REF!</definedName>
    <definedName name="АПР_РУБ">#REF!</definedName>
    <definedName name="АПР_ТОН">#REF!</definedName>
    <definedName name="апрель">#N/A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#N/A</definedName>
    <definedName name="б1">#REF!</definedName>
    <definedName name="_xlnm.Database">#REF!</definedName>
    <definedName name="БазовыйПериод">[8]Заголовок!$B$15</definedName>
    <definedName name="БАР">#REF!</definedName>
    <definedName name="БАР_">#REF!</definedName>
    <definedName name="бб">#N/A</definedName>
    <definedName name="ббббб">#N/A</definedName>
    <definedName name="бл">#REF!</definedName>
    <definedName name="Блок">#REF!</definedName>
    <definedName name="в">#N/A</definedName>
    <definedName name="В_В">#REF!</definedName>
    <definedName name="В_Т">#REF!</definedName>
    <definedName name="В_Э">#REF!</definedName>
    <definedName name="в23ё">#N/A</definedName>
    <definedName name="ва">#N/A</definedName>
    <definedName name="ВАЛОВЫЙ">#REF!</definedName>
    <definedName name="вв">#N/A</definedName>
    <definedName name="вв1">#N/A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#N/A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[3]!USD/1.701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в">#N/A</definedName>
    <definedName name="декабрь">#REF!</definedName>
    <definedName name="ДИЗТОПЛИВО">#REF!</definedName>
    <definedName name="ДИМА">#REF!</definedName>
    <definedName name="длтомионп">#N/A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#N/A</definedName>
    <definedName name="ж">#N/A</definedName>
    <definedName name="жжжжжжж">#N/A</definedName>
    <definedName name="ЖИДКИЙ">#REF!</definedName>
    <definedName name="з">#N/A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_xlnm.Print_Titles">#REF!</definedName>
    <definedName name="ЗАРПЛАТА">#REF!</definedName>
    <definedName name="ззззз">#REF!</definedName>
    <definedName name="ззззззззззззззззззззз">#N/A</definedName>
    <definedName name="Зин">#N/A</definedName>
    <definedName name="ЗП1">[9]Лист13!$A$2</definedName>
    <definedName name="ЗП2">[9]Лист13!$B$2</definedName>
    <definedName name="ЗП3">[9]Лист13!$C$2</definedName>
    <definedName name="ЗП4">[9]Лист13!$D$2</definedName>
    <definedName name="и">#N/A</definedName>
    <definedName name="й">P1_SCOPE_16_PRT,P2_SCOPE_16_PRT</definedName>
    <definedName name="й1">#N/A</definedName>
    <definedName name="ИЗВ_М">#REF!</definedName>
    <definedName name="ИЗМНЗП_АВЧ">#REF!</definedName>
    <definedName name="ИЗМНЗП_АТЧ">#REF!</definedName>
    <definedName name="ии">#REF!</definedName>
    <definedName name="йй">#N/A</definedName>
    <definedName name="йй1">#N/A</definedName>
    <definedName name="ййййййййййййй">#N/A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_СЫР">#REF!</definedName>
    <definedName name="к1">#N/A</definedName>
    <definedName name="К2">#N/A</definedName>
    <definedName name="к3">#N/A</definedName>
    <definedName name="Кв">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#N/A</definedName>
    <definedName name="ке2">#N/A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н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#N/A</definedName>
    <definedName name="лавплм">#N/A</definedName>
    <definedName name="лдо">#N/A</definedName>
    <definedName name="м">#N/A</definedName>
    <definedName name="м.3">#N/A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#N/A</definedName>
    <definedName name="Мет_собс">#REF!</definedName>
    <definedName name="Мет_ЭЛЦ3">#REF!</definedName>
    <definedName name="МнНДС">#REF!</definedName>
    <definedName name="мрпоп">P1_SCOPE_16_PRT,P2_SCOPE_16_PRT</definedName>
    <definedName name="мс">#N/A</definedName>
    <definedName name="мым">#N/A</definedName>
    <definedName name="мым2">#N/A</definedName>
    <definedName name="н">P1_T2.1?Protection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звание">'[7] НВВ содержание'!#REF!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#N/A</definedName>
    <definedName name="Новое">#N/A</definedName>
    <definedName name="новое2">#N/A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#N/A</definedName>
    <definedName name="об_эксп">#REF!</definedName>
    <definedName name="_xlnm.Print_Area">#REF!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#N/A</definedName>
    <definedName name="ОЛЕ">#REF!</definedName>
    <definedName name="олл">#N/A</definedName>
    <definedName name="он">#REF!</definedName>
    <definedName name="оо">#REF!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ОтпускЭлектроэнергииИтогоБаз">'[8]6'!$C$15</definedName>
    <definedName name="ОтпускЭлектроэнергииИтогоРег">'[8]6'!$C$24</definedName>
    <definedName name="п">#N/A</definedName>
    <definedName name="П_УГ">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ериодРегулирования">[8]Заголовок!$B$14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#N/A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УИ">#N/A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P5_SCOPE_PER_PRT,P6_SCOPE_PER_PRT,P7_SCOPE_PER_PRT,P8_SCOPE_PER_PRT</definedName>
    <definedName name="работы">#REF!</definedName>
    <definedName name="расшифровка">#REF!</definedName>
    <definedName name="ремонты2">#N/A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срi">#REF!</definedName>
    <definedName name="с">#N/A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#N/A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#N/A</definedName>
    <definedName name="сссс">#N/A</definedName>
    <definedName name="ссы">#N/A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#N/A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#N/A</definedName>
    <definedName name="уфэ">#N/A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#N/A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#N/A</definedName>
    <definedName name="х">#N/A</definedName>
    <definedName name="ХЛ_Н">#REF!</definedName>
    <definedName name="хххх">#N/A</definedName>
    <definedName name="ц">#N/A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#N/A</definedName>
    <definedName name="ч">#N/A</definedName>
    <definedName name="четвертый">#REF!</definedName>
    <definedName name="ш">#N/A</definedName>
    <definedName name="ШТАНГИ">#REF!</definedName>
    <definedName name="щ">#N/A</definedName>
    <definedName name="ъ">#REF!</definedName>
    <definedName name="ы">#N/A</definedName>
    <definedName name="ыв">#N/A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#N/A</definedName>
    <definedName name="ыыыыы">#N/A</definedName>
    <definedName name="ыыыыыы">#N/A</definedName>
    <definedName name="ыыыыыыыыыыыыыыы">#N/A</definedName>
    <definedName name="ь">#N/A</definedName>
    <definedName name="ьь">#REF!</definedName>
    <definedName name="ььььь">#N/A</definedName>
    <definedName name="э">#N/A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#N/A</definedName>
    <definedName name="ю">#N/A</definedName>
    <definedName name="Южные">#N/A</definedName>
    <definedName name="Южные1">#N/A</definedName>
    <definedName name="Южные3">#N/A</definedName>
    <definedName name="Южные4">#N/A</definedName>
    <definedName name="Южные5">#N/A</definedName>
    <definedName name="Южные6">#N/A</definedName>
    <definedName name="Южные7">#N/A</definedName>
    <definedName name="Южные8">#N/A</definedName>
    <definedName name="Южные9">#N/A</definedName>
    <definedName name="я">#N/A</definedName>
    <definedName name="ЯНВ_РУБ">#REF!</definedName>
    <definedName name="ЯНВ_ТО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Z17" i="1"/>
  <c r="N17" i="1"/>
  <c r="Z16" i="1"/>
  <c r="N16" i="1"/>
  <c r="AF15" i="1"/>
  <c r="Z15" i="1"/>
  <c r="T15" i="1"/>
  <c r="N15" i="1"/>
  <c r="H15" i="1"/>
  <c r="AG13" i="1"/>
  <c r="AG17" i="1" s="1"/>
  <c r="AF13" i="1"/>
  <c r="AF17" i="1" s="1"/>
  <c r="AA13" i="1"/>
  <c r="AA17" i="1" s="1"/>
  <c r="Z13" i="1"/>
  <c r="Y13" i="1" s="1"/>
  <c r="U13" i="1"/>
  <c r="U17" i="1" s="1"/>
  <c r="T13" i="1"/>
  <c r="T17" i="1" s="1"/>
  <c r="O13" i="1"/>
  <c r="O17" i="1" s="1"/>
  <c r="N13" i="1"/>
  <c r="M13" i="1" s="1"/>
  <c r="L13" i="1"/>
  <c r="I13" i="1"/>
  <c r="I17" i="1" s="1"/>
  <c r="H13" i="1"/>
  <c r="H16" i="1" s="1"/>
  <c r="F13" i="1"/>
  <c r="R13" i="1" s="1"/>
  <c r="E13" i="1"/>
  <c r="D13" i="1"/>
  <c r="J13" i="1" s="1"/>
  <c r="AG12" i="1"/>
  <c r="AG15" i="1" s="1"/>
  <c r="AF12" i="1"/>
  <c r="AD12" i="1"/>
  <c r="AC12" i="1"/>
  <c r="AA12" i="1"/>
  <c r="AA15" i="1" s="1"/>
  <c r="Z12" i="1"/>
  <c r="X12" i="1"/>
  <c r="X15" i="1" s="1"/>
  <c r="W12" i="1"/>
  <c r="W15" i="1" s="1"/>
  <c r="U12" i="1"/>
  <c r="U15" i="1" s="1"/>
  <c r="T12" i="1"/>
  <c r="R12" i="1"/>
  <c r="Q12" i="1"/>
  <c r="O12" i="1"/>
  <c r="O15" i="1" s="1"/>
  <c r="N12" i="1"/>
  <c r="L12" i="1"/>
  <c r="L15" i="1" s="1"/>
  <c r="K12" i="1"/>
  <c r="K15" i="1" s="1"/>
  <c r="I12" i="1"/>
  <c r="I15" i="1" s="1"/>
  <c r="H12" i="1"/>
  <c r="F12" i="1"/>
  <c r="E12" i="1"/>
  <c r="E15" i="1" s="1"/>
  <c r="AE11" i="1"/>
  <c r="AG11" i="1" s="1"/>
  <c r="AG9" i="1" s="1"/>
  <c r="AC11" i="1"/>
  <c r="AB11" i="1"/>
  <c r="AD11" i="1" s="1"/>
  <c r="AA11" i="1"/>
  <c r="Y11" i="1"/>
  <c r="V11" i="1"/>
  <c r="W11" i="1" s="1"/>
  <c r="S11" i="1"/>
  <c r="U11" i="1" s="1"/>
  <c r="Q11" i="1"/>
  <c r="P11" i="1"/>
  <c r="R11" i="1" s="1"/>
  <c r="O11" i="1"/>
  <c r="M11" i="1"/>
  <c r="J11" i="1"/>
  <c r="G11" i="1"/>
  <c r="I11" i="1" s="1"/>
  <c r="I9" i="1" s="1"/>
  <c r="E11" i="1"/>
  <c r="D11" i="1"/>
  <c r="F11" i="1" s="1"/>
  <c r="AG10" i="1"/>
  <c r="AE10" i="1"/>
  <c r="AB10" i="1"/>
  <c r="AC10" i="1" s="1"/>
  <c r="Y10" i="1"/>
  <c r="AA10" i="1" s="1"/>
  <c r="AA9" i="1" s="1"/>
  <c r="W10" i="1"/>
  <c r="V10" i="1"/>
  <c r="X10" i="1" s="1"/>
  <c r="U10" i="1"/>
  <c r="S10" i="1"/>
  <c r="P10" i="1"/>
  <c r="M10" i="1"/>
  <c r="O10" i="1" s="1"/>
  <c r="O9" i="1" s="1"/>
  <c r="K10" i="1"/>
  <c r="L10" i="1" s="1"/>
  <c r="J10" i="1"/>
  <c r="I10" i="1"/>
  <c r="G10" i="1"/>
  <c r="D10" i="1"/>
  <c r="E10" i="1" s="1"/>
  <c r="AF9" i="1"/>
  <c r="AE9" i="1"/>
  <c r="AB9" i="1"/>
  <c r="Z9" i="1"/>
  <c r="V9" i="1"/>
  <c r="T9" i="1"/>
  <c r="P9" i="1"/>
  <c r="N9" i="1"/>
  <c r="M9" i="1"/>
  <c r="H9" i="1"/>
  <c r="G9" i="1"/>
  <c r="D9" i="1"/>
  <c r="A4" i="1"/>
  <c r="L11" i="1" l="1"/>
  <c r="L16" i="1" s="1"/>
  <c r="Q15" i="1"/>
  <c r="AC15" i="1"/>
  <c r="F10" i="1"/>
  <c r="F9" i="1" s="1"/>
  <c r="E9" i="1"/>
  <c r="E17" i="1" s="1"/>
  <c r="U9" i="1"/>
  <c r="AC9" i="1"/>
  <c r="AD10" i="1"/>
  <c r="AD9" i="1" s="1"/>
  <c r="X11" i="1"/>
  <c r="X9" i="1" s="1"/>
  <c r="W9" i="1"/>
  <c r="X13" i="1"/>
  <c r="R16" i="1"/>
  <c r="K9" i="1"/>
  <c r="S9" i="1"/>
  <c r="G13" i="1"/>
  <c r="K13" i="1"/>
  <c r="S13" i="1"/>
  <c r="AE13" i="1"/>
  <c r="F16" i="1"/>
  <c r="F17" i="1"/>
  <c r="P13" i="1"/>
  <c r="V13" i="1" s="1"/>
  <c r="AB13" i="1" s="1"/>
  <c r="T16" i="1"/>
  <c r="AF16" i="1"/>
  <c r="H17" i="1"/>
  <c r="Y9" i="1"/>
  <c r="Q10" i="1"/>
  <c r="Q9" i="1" s="1"/>
  <c r="K11" i="1"/>
  <c r="Q13" i="1"/>
  <c r="I16" i="1"/>
  <c r="O16" i="1"/>
  <c r="U16" i="1"/>
  <c r="AA16" i="1"/>
  <c r="AG16" i="1"/>
  <c r="J9" i="1"/>
  <c r="E16" i="1"/>
  <c r="Q17" i="1" l="1"/>
  <c r="Q16" i="1"/>
  <c r="W13" i="1"/>
  <c r="L9" i="1"/>
  <c r="L17" i="1" s="1"/>
  <c r="AD13" i="1"/>
  <c r="X17" i="1"/>
  <c r="X16" i="1"/>
  <c r="F15" i="1"/>
  <c r="K17" i="1"/>
  <c r="K16" i="1"/>
  <c r="AD15" i="1"/>
  <c r="R10" i="1"/>
  <c r="W17" i="1" l="1"/>
  <c r="W16" i="1"/>
  <c r="AC13" i="1"/>
  <c r="R9" i="1"/>
  <c r="R17" i="1" s="1"/>
  <c r="R15" i="1"/>
  <c r="AD17" i="1"/>
  <c r="AD16" i="1"/>
  <c r="AC17" i="1" l="1"/>
  <c r="AC16" i="1"/>
</calcChain>
</file>

<file path=xl/sharedStrings.xml><?xml version="1.0" encoding="utf-8"?>
<sst xmlns="http://schemas.openxmlformats.org/spreadsheetml/2006/main" count="91" uniqueCount="33">
  <si>
    <t>Расчет индивидуальных тарифов на долгосрочный период регулирования 2020- 2024 годы</t>
  </si>
  <si>
    <t>№ п./п.</t>
  </si>
  <si>
    <t>Показатели</t>
  </si>
  <si>
    <t>Ед. изм.</t>
  </si>
  <si>
    <t>По расчету организации</t>
  </si>
  <si>
    <t>По расчету экспертов</t>
  </si>
  <si>
    <t>2020 год</t>
  </si>
  <si>
    <t>1 полугодие</t>
  </si>
  <si>
    <t>2 полугодие</t>
  </si>
  <si>
    <t>2021 год</t>
  </si>
  <si>
    <t>2022 год</t>
  </si>
  <si>
    <t>2023 год</t>
  </si>
  <si>
    <t>2024 год</t>
  </si>
  <si>
    <t>Необходимая валовая выручка на передачу электрической энергии, всего, в том числе:</t>
  </si>
  <si>
    <t>тыс. руб.</t>
  </si>
  <si>
    <t>1.1.</t>
  </si>
  <si>
    <t>Необходимая валовая выручка на содержание электрических сетей</t>
  </si>
  <si>
    <t>1.2.</t>
  </si>
  <si>
    <t>Необходимая валовая выручка на оплату технологического расхода (потерь) электрической энергии</t>
  </si>
  <si>
    <t xml:space="preserve">Договорная мощность </t>
  </si>
  <si>
    <t>МВт</t>
  </si>
  <si>
    <t>Полезный отпуск электрической энергии за исключением перетока в сети филиала «Владимирэнерго» ПАО «МРСК Центра и Приволжья»</t>
  </si>
  <si>
    <t>тыс. кВт ч.</t>
  </si>
  <si>
    <t>Двухставочный тариф</t>
  </si>
  <si>
    <t>4.1.</t>
  </si>
  <si>
    <t>ставка на содержание электрических сетей</t>
  </si>
  <si>
    <t>руб./кВт мес</t>
  </si>
  <si>
    <t>х</t>
  </si>
  <si>
    <t>4.2.</t>
  </si>
  <si>
    <t>ставка на оплату технологического расхода (потерь)</t>
  </si>
  <si>
    <t>руб./кВт ч.</t>
  </si>
  <si>
    <t>Одноставочный тариф</t>
  </si>
  <si>
    <t>Руководитель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</si>
</sst>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#,##0.00000"/>
  </numFmts>
  <fonts count="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 applyProtection="1">
      <alignment horizontal="center" vertical="center"/>
    </xf>
    <xf numFmtId="2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6" xfId="0" applyNumberFormat="1" applyFont="1" applyFill="1" applyBorder="1" applyAlignment="1" applyProtection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/>
    </xf>
    <xf numFmtId="2" fontId="4" fillId="5" borderId="27" xfId="0" applyNumberFormat="1" applyFont="1" applyFill="1" applyBorder="1" applyAlignment="1" applyProtection="1">
      <alignment horizontal="center" vertical="center"/>
      <protection locked="0"/>
    </xf>
    <xf numFmtId="165" fontId="4" fillId="3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 applyProtection="1">
      <alignment horizontal="center" vertical="center"/>
    </xf>
    <xf numFmtId="166" fontId="4" fillId="2" borderId="22" xfId="0" applyNumberFormat="1" applyFont="1" applyFill="1" applyBorder="1" applyAlignment="1" applyProtection="1">
      <alignment horizontal="center" vertical="center"/>
    </xf>
    <xf numFmtId="2" fontId="4" fillId="5" borderId="25" xfId="0" applyNumberFormat="1" applyFont="1" applyFill="1" applyBorder="1" applyAlignment="1" applyProtection="1">
      <alignment horizontal="center" vertical="center"/>
      <protection locked="0"/>
    </xf>
    <xf numFmtId="166" fontId="4" fillId="3" borderId="27" xfId="0" applyNumberFormat="1" applyFont="1" applyFill="1" applyBorder="1" applyAlignment="1">
      <alignment horizontal="center" vertical="center"/>
    </xf>
    <xf numFmtId="166" fontId="4" fillId="3" borderId="28" xfId="0" applyNumberFormat="1" applyFont="1" applyFill="1" applyBorder="1" applyAlignment="1">
      <alignment horizontal="center" vertical="center"/>
    </xf>
    <xf numFmtId="166" fontId="4" fillId="3" borderId="2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5" fillId="0" borderId="29" xfId="0" applyFont="1" applyBorder="1"/>
    <xf numFmtId="0" fontId="5" fillId="0" borderId="30" xfId="0" applyFont="1" applyBorder="1"/>
    <xf numFmtId="0" fontId="2" fillId="0" borderId="23" xfId="0" applyFont="1" applyFill="1" applyBorder="1" applyAlignment="1">
      <alignment horizontal="center" vertical="center" wrapText="1"/>
    </xf>
    <xf numFmtId="167" fontId="2" fillId="2" borderId="25" xfId="0" applyNumberFormat="1" applyFont="1" applyFill="1" applyBorder="1" applyAlignment="1" applyProtection="1">
      <alignment horizontal="center" vertical="center"/>
    </xf>
    <xf numFmtId="167" fontId="2" fillId="2" borderId="30" xfId="0" applyNumberFormat="1" applyFont="1" applyFill="1" applyBorder="1" applyAlignment="1" applyProtection="1">
      <alignment horizontal="center" vertical="center"/>
    </xf>
    <xf numFmtId="167" fontId="2" fillId="3" borderId="25" xfId="0" applyNumberFormat="1" applyFont="1" applyFill="1" applyBorder="1" applyAlignment="1">
      <alignment horizontal="center" vertical="center"/>
    </xf>
    <xf numFmtId="167" fontId="2" fillId="3" borderId="27" xfId="0" applyNumberFormat="1" applyFont="1" applyFill="1" applyBorder="1" applyAlignment="1">
      <alignment horizontal="center" vertical="center"/>
    </xf>
    <xf numFmtId="167" fontId="2" fillId="3" borderId="28" xfId="0" applyNumberFormat="1" applyFont="1" applyFill="1" applyBorder="1" applyAlignment="1">
      <alignment horizontal="center" vertical="center"/>
    </xf>
    <xf numFmtId="167" fontId="2" fillId="2" borderId="27" xfId="0" applyNumberFormat="1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167" fontId="2" fillId="2" borderId="34" xfId="0" applyNumberFormat="1" applyFont="1" applyFill="1" applyBorder="1" applyAlignment="1" applyProtection="1">
      <alignment horizontal="center" vertical="center"/>
    </xf>
    <xf numFmtId="167" fontId="2" fillId="2" borderId="35" xfId="0" applyNumberFormat="1" applyFont="1" applyFill="1" applyBorder="1" applyAlignment="1" applyProtection="1">
      <alignment horizontal="center" vertical="center"/>
    </xf>
    <xf numFmtId="167" fontId="2" fillId="3" borderId="34" xfId="0" applyNumberFormat="1" applyFont="1" applyFill="1" applyBorder="1" applyAlignment="1">
      <alignment horizontal="center" vertical="center"/>
    </xf>
    <xf numFmtId="167" fontId="2" fillId="3" borderId="35" xfId="0" applyNumberFormat="1" applyFont="1" applyFill="1" applyBorder="1" applyAlignment="1">
      <alignment horizontal="center" vertical="center"/>
    </xf>
    <xf numFmtId="167" fontId="2" fillId="3" borderId="36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5;&#1077;&#1088;&#1075;&#1077;&#1090;&#1080;&#1082;%202020-2024%20&#1086;&#1090;%20&#1087;&#1087;%20-%20&#1053;&#1054;&#1042;&#1067;&#104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69;&#1083;&#1077;&#1082;&#1090;&#1088;&#1086;&#1085;&#1085;&#1099;&#1077;%20&#1092;&#1086;&#1088;&#1084;&#1072;&#1090;&#1099;/EE.CALC.QUALITY.2.5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20/&#1064;&#1072;&#1073;&#1083;&#1086;&#1085;&#1099;/&#1064;&#1072;&#1073;&#1083;&#1086;&#1085;%20&#1055;&#1057;&#1054;%202020-202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40;&#1054;%20&#1042;&#1050;&#1057;%20135\0_&#1060;&#1086;&#1088;&#1084;&#1072;%203%20&#1042;&#1050;&#1057;%20&#1086;&#1090;%20&#1044;&#1062;&#1058;%20&#1086;&#1090;%2015_06_2012\FORM3.2013%20-%20&#1042;&#1050;&#1057;%20&#1054;&#1040;&#105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--&#1087;&#1082;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69;&#1083;&#1077;&#1082;&#1090;&#1088;&#1086;&#1085;&#1085;&#1099;&#1077;%20&#1092;&#1086;&#1088;&#1084;&#1072;&#1090;&#1099;/&#1096;&#1072;&#1073;&#1083;&#1086;&#1085;&#1099;%20&#1045;&#1048;&#1040;&#1057;/PREDEL.PEREDACHA.LIM2014(v1.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8/&#1069;&#1082;&#1089;&#1087;&#1077;&#1088;&#1080;&#1079;&#1072;%202018%20&#1075;&#1086;&#1076;/&#1046;&#1077;&#1088;&#1077;&#1093;&#1086;&#1074;%202018/&#1050;&#1086;&#1089;&#1090;&#1077;&#1088;&#1077;&#1074;&#1089;&#1082;&#1080;&#1077;%20&#1043;&#1069;&#1057;/&#1050;&#1086;&#1089;&#1090;&#1077;&#1088;&#1077;&#1074;&#1086;%20201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-я"/>
      <sheetName val="Соответствие критериям"/>
      <sheetName val="Баланс энергии"/>
      <sheetName val="Баланс мощности"/>
      <sheetName val="УЕ ВЛЭП  2017-2024"/>
      <sheetName val="УЕ ТП 2017-2024"/>
      <sheetName val="Подконтрольные расходы"/>
      <sheetName val="материалы"/>
      <sheetName val="план ремонтов"/>
      <sheetName val="Сводная ремонт"/>
      <sheetName val="численность"/>
      <sheetName val="П.1.16. оплата труда ОПР"/>
      <sheetName val="УПХ"/>
      <sheetName val="УНПХ"/>
      <sheetName val="Страхов"/>
      <sheetName val="Обуч"/>
      <sheetName val="ОТ и ТБ"/>
      <sheetName val="Команд"/>
      <sheetName val="Услуги банков"/>
      <sheetName val="Прочие ПР"/>
      <sheetName val="Расходы по кол дог"/>
      <sheetName val="другие расходы прибыль"/>
      <sheetName val="Расчет аморт. max срок "/>
      <sheetName val="Ввод выбытие ОС  "/>
      <sheetName val="Свод по амортизации"/>
      <sheetName val="Страховые взнос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прим при УСНО"/>
      <sheetName val="Негативное возд. на окр. среду "/>
      <sheetName val="Услуги ФСК"/>
      <sheetName val="Прочие НР"/>
      <sheetName val=" КВЛ"/>
      <sheetName val="Выпадающий доход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ПО"/>
      <sheetName val="Корр.НВВ"/>
      <sheetName val="Корр. НР"/>
      <sheetName val="Корр. ИП"/>
      <sheetName val="Корр. КНК"/>
      <sheetName val=" НВВ содержание"/>
      <sheetName val="НВВ по данным предпр."/>
      <sheetName val="НВВ по данным экспертов"/>
      <sheetName val="НВВ на потери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TEHSHEET"/>
      <sheetName val="Лист1"/>
      <sheetName val="долг. параметры"/>
      <sheetName val="Лист2"/>
    </sheetNames>
    <sheetDataSet>
      <sheetData sheetId="0">
        <row r="13">
          <cell r="C13" t="str">
            <v>ООО "Энергетик"</v>
          </cell>
        </row>
        <row r="21">
          <cell r="C21" t="str">
            <v>Окунев Василий Михайлович</v>
          </cell>
        </row>
      </sheetData>
      <sheetData sheetId="1"/>
      <sheetData sheetId="2">
        <row r="21">
          <cell r="W21">
            <v>10805.540090482718</v>
          </cell>
          <cell r="AB21">
            <v>10466.762444294884</v>
          </cell>
          <cell r="AL21">
            <v>0</v>
          </cell>
          <cell r="AQ21">
            <v>0</v>
          </cell>
        </row>
        <row r="23">
          <cell r="W23">
            <v>0</v>
          </cell>
          <cell r="AB23">
            <v>0</v>
          </cell>
          <cell r="AL23">
            <v>0</v>
          </cell>
          <cell r="AQ2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I16">
            <v>14999.76</v>
          </cell>
        </row>
        <row r="18">
          <cell r="I18">
            <v>0.08</v>
          </cell>
        </row>
        <row r="19">
          <cell r="F19">
            <v>16432.615000000002</v>
          </cell>
          <cell r="H19">
            <v>18159.13</v>
          </cell>
        </row>
        <row r="21">
          <cell r="I21">
            <v>0.1</v>
          </cell>
        </row>
        <row r="22">
          <cell r="F22">
            <v>269.75</v>
          </cell>
          <cell r="H22">
            <v>296.8</v>
          </cell>
        </row>
        <row r="24">
          <cell r="I24">
            <v>0.4</v>
          </cell>
        </row>
        <row r="25">
          <cell r="F25">
            <v>5173.83</v>
          </cell>
          <cell r="H25">
            <v>5707.46</v>
          </cell>
        </row>
        <row r="27">
          <cell r="I27">
            <v>0.05</v>
          </cell>
        </row>
        <row r="28">
          <cell r="F28">
            <v>305.57799999999997</v>
          </cell>
          <cell r="H28">
            <v>323.5</v>
          </cell>
        </row>
        <row r="33">
          <cell r="I33">
            <v>0.1</v>
          </cell>
        </row>
        <row r="34">
          <cell r="F34">
            <v>547.22</v>
          </cell>
          <cell r="H34">
            <v>581.57000000000005</v>
          </cell>
        </row>
        <row r="40">
          <cell r="F40">
            <v>6979.95</v>
          </cell>
          <cell r="H40">
            <v>6541.3235800000002</v>
          </cell>
          <cell r="I40">
            <v>6802.97</v>
          </cell>
        </row>
        <row r="41">
          <cell r="G41">
            <v>12532.880404675218</v>
          </cell>
        </row>
        <row r="42">
          <cell r="G42" t="str">
            <v>х</v>
          </cell>
        </row>
      </sheetData>
      <sheetData sheetId="12">
        <row r="16">
          <cell r="A16" t="str">
            <v>договор  с _____ от_____№  __ на_________</v>
          </cell>
        </row>
        <row r="17">
          <cell r="A17" t="str">
            <v>договор  с _____ от_____№  __ на_________</v>
          </cell>
        </row>
        <row r="18">
          <cell r="A18" t="str">
            <v>договор  с _____ от_____№  __ на_________</v>
          </cell>
        </row>
        <row r="19">
          <cell r="A19" t="str">
            <v>договор  с _____ от_____№  __ на_________</v>
          </cell>
        </row>
        <row r="20">
          <cell r="A20" t="str">
            <v>договор  с _____ от_____№  __ на_________</v>
          </cell>
        </row>
        <row r="21">
          <cell r="A21" t="str">
            <v>договор  с _____ от_____№  __ на_________</v>
          </cell>
        </row>
        <row r="27">
          <cell r="A27" t="str">
            <v>договор  с _____ от_____№  __ на_________</v>
          </cell>
        </row>
        <row r="52">
          <cell r="A52" t="str">
            <v>договор  с ООО "Энергомонтаж" на доставку груза</v>
          </cell>
          <cell r="E52">
            <v>28</v>
          </cell>
        </row>
      </sheetData>
      <sheetData sheetId="13">
        <row r="9">
          <cell r="F9" t="str">
            <v>х</v>
          </cell>
        </row>
        <row r="16">
          <cell r="D16" t="str">
            <v>х</v>
          </cell>
          <cell r="F16" t="str">
            <v>х</v>
          </cell>
        </row>
        <row r="20">
          <cell r="D20" t="str">
            <v>х</v>
          </cell>
          <cell r="F20" t="str">
            <v>х</v>
          </cell>
        </row>
        <row r="36">
          <cell r="D36" t="str">
            <v>х</v>
          </cell>
          <cell r="F36" t="str">
            <v>х</v>
          </cell>
        </row>
        <row r="37">
          <cell r="A37" t="str">
            <v>договор  с ООО "Техкадастр" на присвоение кадастрового номера</v>
          </cell>
        </row>
        <row r="38">
          <cell r="A38" t="str">
            <v>договор  с ООО "Медиа-КП"_____ от_____№  __ на_________</v>
          </cell>
        </row>
        <row r="39">
          <cell r="A39" t="str">
            <v>договор  с ООО "АиФ Владимир" от_____№  __ на_________</v>
          </cell>
          <cell r="E39">
            <v>77.7</v>
          </cell>
        </row>
        <row r="40">
          <cell r="A40" t="str">
            <v>договор  с ООО "КоммерсантЭксперт"от_____№  __ на_________</v>
          </cell>
        </row>
        <row r="41">
          <cell r="A41" t="str">
            <v>договор  с ООО "Новый Мир"от_____№  __ на_________</v>
          </cell>
          <cell r="E41">
            <v>62</v>
          </cell>
        </row>
        <row r="42">
          <cell r="A42" t="str">
            <v>договор  с ООО "Голос труда"от_____№  __ на_________</v>
          </cell>
          <cell r="E42">
            <v>1.2</v>
          </cell>
        </row>
      </sheetData>
      <sheetData sheetId="14">
        <row r="10">
          <cell r="A10" t="str">
            <v xml:space="preserve">договор  с Росгосстрах от_____№  __ </v>
          </cell>
        </row>
        <row r="11">
          <cell r="A11" t="str">
            <v xml:space="preserve">договор  с _____ от_____№  __ </v>
          </cell>
        </row>
        <row r="12">
          <cell r="A12" t="str">
            <v xml:space="preserve">договор  с _____ от_____№  __ </v>
          </cell>
        </row>
        <row r="15">
          <cell r="A15" t="str">
            <v xml:space="preserve">договор  с _____ от_____№  __ </v>
          </cell>
        </row>
        <row r="16">
          <cell r="A16" t="str">
            <v xml:space="preserve">договор  с _____ от_____№  __ </v>
          </cell>
        </row>
        <row r="19">
          <cell r="A19" t="str">
            <v>Данные полиса</v>
          </cell>
        </row>
        <row r="20">
          <cell r="A20" t="str">
            <v>Данные полиса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67">
          <cell r="G67">
            <v>78391.78564264295</v>
          </cell>
          <cell r="H67">
            <v>79924.242812593729</v>
          </cell>
          <cell r="I67">
            <v>79521.833266470116</v>
          </cell>
          <cell r="J67">
            <v>80792.357052393825</v>
          </cell>
          <cell r="K67">
            <v>82970.38448706895</v>
          </cell>
        </row>
        <row r="68">
          <cell r="G68">
            <v>10721.942660124372</v>
          </cell>
          <cell r="H68">
            <v>10728.109944175943</v>
          </cell>
          <cell r="I68">
            <v>10728.109944175943</v>
          </cell>
          <cell r="J68">
            <v>10728.109944175943</v>
          </cell>
          <cell r="K68">
            <v>10728.109944175943</v>
          </cell>
        </row>
      </sheetData>
      <sheetData sheetId="53">
        <row r="67">
          <cell r="G67">
            <v>20157.370000000003</v>
          </cell>
          <cell r="H67">
            <v>246.584</v>
          </cell>
          <cell r="I67">
            <v>256.44320000000005</v>
          </cell>
          <cell r="J67">
            <v>266.69760000000002</v>
          </cell>
          <cell r="K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>
        <row r="2">
          <cell r="B2" t="str">
            <v>Версия 1.2</v>
          </cell>
        </row>
      </sheetData>
      <sheetData sheetId="2"/>
      <sheetData sheetId="3"/>
      <sheetData sheetId="4"/>
      <sheetData sheetId="5">
        <row r="11">
          <cell r="F11">
            <v>2010</v>
          </cell>
        </row>
        <row r="15">
          <cell r="F15" t="str">
            <v>Ордена "Знак Почета" ОАО "Сетка"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Алтайский край</v>
          </cell>
        </row>
        <row r="2">
          <cell r="B2" t="str">
            <v>Амурская область</v>
          </cell>
          <cell r="E2">
            <v>2010</v>
          </cell>
        </row>
        <row r="3">
          <cell r="B3" t="str">
            <v>Архангельская область</v>
          </cell>
          <cell r="E3">
            <v>2011</v>
          </cell>
        </row>
        <row r="4">
          <cell r="B4" t="str">
            <v>Астраханская область</v>
          </cell>
          <cell r="E4">
            <v>2012</v>
          </cell>
        </row>
        <row r="5">
          <cell r="B5" t="str">
            <v>Белгородская область</v>
          </cell>
          <cell r="E5">
            <v>2013</v>
          </cell>
        </row>
        <row r="6">
          <cell r="B6" t="str">
            <v>Брянская область</v>
          </cell>
          <cell r="E6">
            <v>2014</v>
          </cell>
        </row>
        <row r="7">
          <cell r="B7" t="str">
            <v>Владимирская область</v>
          </cell>
          <cell r="E7">
            <v>2015</v>
          </cell>
        </row>
        <row r="8">
          <cell r="B8" t="str">
            <v>Волгоградская область</v>
          </cell>
          <cell r="E8">
            <v>2016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20"/>
      <sheetData sheetId="21"/>
      <sheetData sheetId="22"/>
      <sheetData sheetId="23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07">
          <cell r="B107" t="str">
            <v>Володарский муниципальный район</v>
          </cell>
        </row>
        <row r="108">
          <cell r="B108" t="str">
            <v>Город Володарск</v>
          </cell>
        </row>
        <row r="109">
          <cell r="B109" t="str">
            <v>Золинский сельсовет</v>
          </cell>
        </row>
        <row r="110">
          <cell r="B110" t="str">
            <v>Ильинский сельсовет</v>
          </cell>
        </row>
        <row r="111">
          <cell r="B111" t="str">
            <v>Мулинский сельсовет</v>
          </cell>
        </row>
        <row r="112">
          <cell r="B112" t="str">
            <v>Рабочий поселок Ильиногорск</v>
          </cell>
        </row>
        <row r="113">
          <cell r="B113" t="str">
            <v>Рабочий поселок Красная Горка</v>
          </cell>
        </row>
        <row r="114">
          <cell r="B114" t="str">
            <v>Рабочий поселок Решетиха</v>
          </cell>
        </row>
        <row r="115">
          <cell r="B115" t="str">
            <v>Рабочий поселок Смолино</v>
          </cell>
        </row>
        <row r="116">
          <cell r="B116" t="str">
            <v>Рабочий поселок Фролищи</v>
          </cell>
        </row>
        <row r="117">
          <cell r="B117" t="str">
            <v>Рабочий поселок Центральный</v>
          </cell>
        </row>
        <row r="118">
          <cell r="B118" t="str">
            <v>Рабочий поселок Юганец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-я"/>
      <sheetName val="Соответствие критериям"/>
      <sheetName val="Баланс энергии"/>
      <sheetName val="Баланс энергии (транзит)"/>
      <sheetName val="Баланс мощности"/>
      <sheetName val="УЕ ВЛЭП  2017-2024"/>
      <sheetName val="УЕ ТП 2017-2024"/>
      <sheetName val="Подконтрольные расходы"/>
      <sheetName val="материалы"/>
      <sheetName val="план ремонтов"/>
      <sheetName val="Сводная ремонт"/>
      <sheetName val="П.1.16. оплата труда ОПР"/>
      <sheetName val="Цеховые расходы"/>
      <sheetName val="Общеэксплуатационные расходы "/>
      <sheetName val="Др проч"/>
      <sheetName val="Расходы по кол дог"/>
      <sheetName val="Расчет аморт. max срок "/>
      <sheetName val="Ввод выбытие ОС  "/>
      <sheetName val="Свод по амортизации"/>
      <sheetName val="Страховые взнос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. на окр. среду "/>
      <sheetName val="Услуги ФСК"/>
      <sheetName val="Прочие НР"/>
      <sheetName val=" КВЛ"/>
      <sheetName val="Выпадающий доход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ПО"/>
      <sheetName val="Корр.НВВ"/>
      <sheetName val="Корр. НР"/>
      <sheetName val="Корр. ИП"/>
      <sheetName val="Корр. КНК"/>
      <sheetName val="НВВ для шаблона ЕИАС предел"/>
      <sheetName val="НВВ для шаблона ЕИАС отчет"/>
      <sheetName val=" НВВ содержание"/>
      <sheetName val="НВВ на потери"/>
      <sheetName val="НВВ по данным предпр."/>
      <sheetName val="Смета общая НВВ (предпр)"/>
      <sheetName val="НВВ по данным экспертов"/>
      <sheetName val="Смета общая НВВ (эксперты)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долг. параметры"/>
      <sheetName val="Шаблон ПСО 2020-2024"/>
    </sheetNames>
    <definedNames>
      <definedName name="NotesHyp"/>
      <definedName name="US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-я"/>
      <sheetName val="Соответствие критериям"/>
      <sheetName val="Баланс энергии"/>
      <sheetName val="Баланс мощности"/>
      <sheetName val="УЕ ВЛЭП 2015-2018"/>
      <sheetName val="УЕ ТП 2015-2018"/>
      <sheetName val="Подконтрольные расходы"/>
      <sheetName val="Расчет аморт. max срок  (эксп)"/>
      <sheetName val="Ввод выбытие ОС  "/>
      <sheetName val="Расчет аморт. max срок "/>
      <sheetName val="Справка по ОС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ып. ДЦТ"/>
      <sheetName val="Расчет выпадающих до 15 кВт экс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ПО"/>
      <sheetName val="Корр. НР"/>
      <sheetName val="Корр. ИП"/>
      <sheetName val="Корр. КНК"/>
      <sheetName val=" НВВ содержание"/>
      <sheetName val="НВВ по данным предпр."/>
      <sheetName val="НВВ по данным экспертов"/>
      <sheetName val="НВВ на потери"/>
      <sheetName val="НВВ для шаблона ЕИАС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Выбор оценочного балла"/>
      <sheetName val="2016"/>
      <sheetName val="2017"/>
      <sheetName val="анализ бух баланса"/>
      <sheetName val="анализ"/>
    </sheetNames>
    <sheetDataSet>
      <sheetData sheetId="0" refreshError="1"/>
      <sheetData sheetId="1">
        <row r="9">
          <cell r="C9" t="str">
            <v>ООО «Костеревские городские электрические сети»</v>
          </cell>
        </row>
      </sheetData>
      <sheetData sheetId="2" refreshError="1"/>
      <sheetData sheetId="3">
        <row r="9">
          <cell r="C9">
            <v>52.018500000000003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7">
          <cell r="E47">
            <v>45185.227341184713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>
        <row r="15">
          <cell r="C15">
            <v>0</v>
          </cell>
        </row>
      </sheetData>
      <sheetData sheetId="2">
        <row r="15">
          <cell r="C15">
            <v>0</v>
          </cell>
        </row>
      </sheetData>
      <sheetData sheetId="3">
        <row r="15">
          <cell r="C15">
            <v>0</v>
          </cell>
        </row>
      </sheetData>
      <sheetData sheetId="4">
        <row r="15">
          <cell r="C15">
            <v>0</v>
          </cell>
        </row>
      </sheetData>
      <sheetData sheetId="5"/>
      <sheetData sheetId="6"/>
      <sheetData sheetId="7"/>
      <sheetData sheetId="8"/>
      <sheetData sheetId="9">
        <row r="15">
          <cell r="C15">
            <v>0</v>
          </cell>
        </row>
      </sheetData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эл ст"/>
      <sheetName val="Заголовок"/>
      <sheetName val="6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Константы"/>
      <sheetName val="инвестиции 2007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sapactivexlhiddensheet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>
    <tabColor theme="0"/>
  </sheetPr>
  <dimension ref="A2:AH19"/>
  <sheetViews>
    <sheetView tabSelected="1" view="pageBreakPreview" zoomScale="85" zoomScaleNormal="115" zoomScaleSheetLayoutView="85" workbookViewId="0">
      <selection activeCell="A14" sqref="A14"/>
    </sheetView>
  </sheetViews>
  <sheetFormatPr defaultRowHeight="12.75" outlineLevelCol="1" x14ac:dyDescent="0.2"/>
  <cols>
    <col min="1" max="1" width="4.85546875" customWidth="1"/>
    <col min="2" max="2" width="47" customWidth="1"/>
    <col min="3" max="3" width="12" customWidth="1"/>
    <col min="4" max="6" width="14" customWidth="1"/>
    <col min="7" max="9" width="14" hidden="1" customWidth="1" outlineLevel="1"/>
    <col min="10" max="10" width="14" customWidth="1" collapsed="1"/>
    <col min="11" max="12" width="14" customWidth="1"/>
    <col min="13" max="15" width="14" hidden="1" customWidth="1" outlineLevel="1"/>
    <col min="16" max="16" width="14" customWidth="1" collapsed="1"/>
    <col min="17" max="18" width="14" customWidth="1"/>
    <col min="19" max="21" width="14" hidden="1" customWidth="1" outlineLevel="1"/>
    <col min="22" max="22" width="14" customWidth="1" collapsed="1"/>
    <col min="23" max="24" width="14" customWidth="1"/>
    <col min="25" max="27" width="14" hidden="1" customWidth="1" outlineLevel="1"/>
    <col min="28" max="28" width="14" customWidth="1" collapsed="1"/>
    <col min="29" max="30" width="14" customWidth="1"/>
    <col min="31" max="33" width="11.85546875" hidden="1" customWidth="1" outlineLevel="1"/>
    <col min="34" max="34" width="9.140625" collapsed="1"/>
  </cols>
  <sheetData>
    <row r="2" spans="1:33" ht="48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3" ht="5.2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33" ht="18.75" x14ac:dyDescent="0.3">
      <c r="A4" s="3" t="str">
        <f>'[1]Инф-я'!C13</f>
        <v>ООО "Энергетик"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33" ht="13.5" thickBot="1" x14ac:dyDescent="0.25"/>
    <row r="6" spans="1:33" ht="39" customHeight="1" thickBot="1" x14ac:dyDescent="0.25">
      <c r="A6" s="4" t="s">
        <v>1</v>
      </c>
      <c r="B6" s="5" t="s">
        <v>2</v>
      </c>
      <c r="C6" s="6" t="s">
        <v>3</v>
      </c>
      <c r="D6" s="7" t="s">
        <v>4</v>
      </c>
      <c r="E6" s="8"/>
      <c r="F6" s="9"/>
      <c r="G6" s="7" t="s">
        <v>5</v>
      </c>
      <c r="H6" s="8"/>
      <c r="I6" s="9"/>
      <c r="J6" s="7" t="s">
        <v>4</v>
      </c>
      <c r="K6" s="8"/>
      <c r="L6" s="9"/>
      <c r="M6" s="7" t="s">
        <v>5</v>
      </c>
      <c r="N6" s="8"/>
      <c r="O6" s="9"/>
      <c r="P6" s="7" t="s">
        <v>4</v>
      </c>
      <c r="Q6" s="8"/>
      <c r="R6" s="9"/>
      <c r="S6" s="7" t="s">
        <v>5</v>
      </c>
      <c r="T6" s="8"/>
      <c r="U6" s="9"/>
      <c r="V6" s="7" t="s">
        <v>4</v>
      </c>
      <c r="W6" s="8"/>
      <c r="X6" s="9"/>
      <c r="Y6" s="7" t="s">
        <v>5</v>
      </c>
      <c r="Z6" s="8"/>
      <c r="AA6" s="9"/>
      <c r="AB6" s="7" t="s">
        <v>4</v>
      </c>
      <c r="AC6" s="8"/>
      <c r="AD6" s="9"/>
      <c r="AE6" s="7" t="s">
        <v>5</v>
      </c>
      <c r="AF6" s="8"/>
      <c r="AG6" s="9"/>
    </row>
    <row r="7" spans="1:33" ht="32.25" thickBot="1" x14ac:dyDescent="0.25">
      <c r="A7" s="10"/>
      <c r="B7" s="11"/>
      <c r="C7" s="12"/>
      <c r="D7" s="13" t="s">
        <v>6</v>
      </c>
      <c r="E7" s="14" t="s">
        <v>7</v>
      </c>
      <c r="F7" s="14" t="s">
        <v>8</v>
      </c>
      <c r="G7" s="13">
        <v>2020</v>
      </c>
      <c r="H7" s="14" t="s">
        <v>7</v>
      </c>
      <c r="I7" s="14" t="s">
        <v>8</v>
      </c>
      <c r="J7" s="13" t="s">
        <v>9</v>
      </c>
      <c r="K7" s="14" t="s">
        <v>7</v>
      </c>
      <c r="L7" s="14" t="s">
        <v>8</v>
      </c>
      <c r="M7" s="13">
        <v>2021</v>
      </c>
      <c r="N7" s="14" t="s">
        <v>7</v>
      </c>
      <c r="O7" s="14" t="s">
        <v>8</v>
      </c>
      <c r="P7" s="13" t="s">
        <v>10</v>
      </c>
      <c r="Q7" s="14" t="s">
        <v>7</v>
      </c>
      <c r="R7" s="14" t="s">
        <v>8</v>
      </c>
      <c r="S7" s="13">
        <v>2022</v>
      </c>
      <c r="T7" s="14" t="s">
        <v>7</v>
      </c>
      <c r="U7" s="14" t="s">
        <v>8</v>
      </c>
      <c r="V7" s="13" t="s">
        <v>11</v>
      </c>
      <c r="W7" s="14" t="s">
        <v>7</v>
      </c>
      <c r="X7" s="14" t="s">
        <v>8</v>
      </c>
      <c r="Y7" s="13">
        <v>2023</v>
      </c>
      <c r="Z7" s="14" t="s">
        <v>7</v>
      </c>
      <c r="AA7" s="14" t="s">
        <v>8</v>
      </c>
      <c r="AB7" s="13" t="s">
        <v>12</v>
      </c>
      <c r="AC7" s="14" t="s">
        <v>7</v>
      </c>
      <c r="AD7" s="14" t="s">
        <v>8</v>
      </c>
      <c r="AE7" s="13">
        <v>2024</v>
      </c>
      <c r="AF7" s="14" t="s">
        <v>7</v>
      </c>
      <c r="AG7" s="14" t="s">
        <v>8</v>
      </c>
    </row>
    <row r="8" spans="1:33" ht="11.45" customHeight="1" thickBot="1" x14ac:dyDescent="0.25">
      <c r="A8" s="15">
        <v>1</v>
      </c>
      <c r="B8" s="16">
        <v>2</v>
      </c>
      <c r="C8" s="17">
        <v>3</v>
      </c>
      <c r="D8" s="15">
        <v>4</v>
      </c>
      <c r="E8" s="16">
        <v>5</v>
      </c>
      <c r="F8" s="16">
        <v>6</v>
      </c>
      <c r="G8" s="16"/>
      <c r="H8" s="16"/>
      <c r="I8" s="16"/>
      <c r="J8" s="16">
        <v>7</v>
      </c>
      <c r="K8" s="16">
        <v>8</v>
      </c>
      <c r="L8" s="16">
        <v>9</v>
      </c>
      <c r="M8" s="16"/>
      <c r="N8" s="16"/>
      <c r="O8" s="16"/>
      <c r="P8" s="16">
        <v>10</v>
      </c>
      <c r="Q8" s="16">
        <v>11</v>
      </c>
      <c r="R8" s="16">
        <v>12</v>
      </c>
      <c r="S8" s="16"/>
      <c r="T8" s="16"/>
      <c r="U8" s="16"/>
      <c r="V8" s="16">
        <v>13</v>
      </c>
      <c r="W8" s="16">
        <v>14</v>
      </c>
      <c r="X8" s="16">
        <v>15</v>
      </c>
      <c r="Y8" s="16"/>
      <c r="Z8" s="16"/>
      <c r="AA8" s="16"/>
      <c r="AB8" s="16">
        <v>16</v>
      </c>
      <c r="AC8" s="16">
        <v>17</v>
      </c>
      <c r="AD8" s="16">
        <v>18</v>
      </c>
      <c r="AE8" s="16"/>
      <c r="AF8" s="16"/>
      <c r="AG8" s="16"/>
    </row>
    <row r="9" spans="1:33" ht="31.5" x14ac:dyDescent="0.2">
      <c r="A9" s="18">
        <v>1</v>
      </c>
      <c r="B9" s="19" t="s">
        <v>13</v>
      </c>
      <c r="C9" s="20" t="s">
        <v>14</v>
      </c>
      <c r="D9" s="21">
        <f t="shared" ref="D9:AG9" si="0">D10+D11</f>
        <v>89113.728302767326</v>
      </c>
      <c r="E9" s="22">
        <f t="shared" si="0"/>
        <v>48121.413283494352</v>
      </c>
      <c r="F9" s="23">
        <f t="shared" si="0"/>
        <v>40992.315019272966</v>
      </c>
      <c r="G9" s="24">
        <f t="shared" si="0"/>
        <v>20157.370000000003</v>
      </c>
      <c r="H9" s="25">
        <f t="shared" si="0"/>
        <v>0</v>
      </c>
      <c r="I9" s="26">
        <f t="shared" si="0"/>
        <v>20157.370000000003</v>
      </c>
      <c r="J9" s="21">
        <f t="shared" si="0"/>
        <v>90652.352756769673</v>
      </c>
      <c r="K9" s="22">
        <f t="shared" si="0"/>
        <v>48952.270488655624</v>
      </c>
      <c r="L9" s="23">
        <f t="shared" si="0"/>
        <v>41700.082268114049</v>
      </c>
      <c r="M9" s="24">
        <f t="shared" si="0"/>
        <v>246.584</v>
      </c>
      <c r="N9" s="25">
        <f t="shared" si="0"/>
        <v>0</v>
      </c>
      <c r="O9" s="26">
        <f t="shared" si="0"/>
        <v>246.584</v>
      </c>
      <c r="P9" s="21">
        <f t="shared" si="0"/>
        <v>90249.943210646059</v>
      </c>
      <c r="Q9" s="22">
        <f t="shared" si="0"/>
        <v>48734.969333748879</v>
      </c>
      <c r="R9" s="23">
        <f t="shared" si="0"/>
        <v>41514.97387689718</v>
      </c>
      <c r="S9" s="24">
        <f t="shared" si="0"/>
        <v>256.44320000000005</v>
      </c>
      <c r="T9" s="25">
        <f t="shared" si="0"/>
        <v>0</v>
      </c>
      <c r="U9" s="26">
        <f t="shared" si="0"/>
        <v>256.44320000000005</v>
      </c>
      <c r="V9" s="21">
        <f t="shared" si="0"/>
        <v>91520.466996569769</v>
      </c>
      <c r="W9" s="22">
        <f t="shared" si="0"/>
        <v>49421.052178147678</v>
      </c>
      <c r="X9" s="23">
        <f t="shared" si="0"/>
        <v>42099.41481842209</v>
      </c>
      <c r="Y9" s="24">
        <f t="shared" si="0"/>
        <v>266.69760000000002</v>
      </c>
      <c r="Z9" s="25">
        <f t="shared" si="0"/>
        <v>0</v>
      </c>
      <c r="AA9" s="26">
        <f t="shared" si="0"/>
        <v>266.69760000000002</v>
      </c>
      <c r="AB9" s="21">
        <f t="shared" si="0"/>
        <v>93698.494431244893</v>
      </c>
      <c r="AC9" s="22">
        <f t="shared" si="0"/>
        <v>50597.186992872244</v>
      </c>
      <c r="AD9" s="23">
        <f t="shared" si="0"/>
        <v>43101.307438372649</v>
      </c>
      <c r="AE9" s="24">
        <f t="shared" si="0"/>
        <v>0</v>
      </c>
      <c r="AF9" s="25">
        <f t="shared" si="0"/>
        <v>0</v>
      </c>
      <c r="AG9" s="26">
        <f t="shared" si="0"/>
        <v>0</v>
      </c>
    </row>
    <row r="10" spans="1:33" ht="31.5" x14ac:dyDescent="0.2">
      <c r="A10" s="27" t="s">
        <v>15</v>
      </c>
      <c r="B10" s="28" t="s">
        <v>16</v>
      </c>
      <c r="C10" s="29" t="s">
        <v>14</v>
      </c>
      <c r="D10" s="30">
        <f>'[1]НВВ по данным предпр.'!G67</f>
        <v>78391.78564264295</v>
      </c>
      <c r="E10" s="31">
        <f>D10*0.54</f>
        <v>42331.564247027192</v>
      </c>
      <c r="F10" s="32">
        <f>D10-E10</f>
        <v>36060.221395615758</v>
      </c>
      <c r="G10" s="33">
        <f>'[1]НВВ по данным экспертов'!G67</f>
        <v>20157.370000000003</v>
      </c>
      <c r="H10" s="34"/>
      <c r="I10" s="35">
        <f>G10-H10</f>
        <v>20157.370000000003</v>
      </c>
      <c r="J10" s="30">
        <f>'[1]НВВ по данным предпр.'!H67</f>
        <v>79924.242812593729</v>
      </c>
      <c r="K10" s="31">
        <f>J10*0.54</f>
        <v>43159.091118800614</v>
      </c>
      <c r="L10" s="32">
        <f>J10-K10</f>
        <v>36765.151693793116</v>
      </c>
      <c r="M10" s="33">
        <f>'[1]НВВ по данным экспертов'!H67</f>
        <v>246.584</v>
      </c>
      <c r="N10" s="34"/>
      <c r="O10" s="35">
        <f>M10-N10</f>
        <v>246.584</v>
      </c>
      <c r="P10" s="30">
        <f>'[1]НВВ по данным предпр.'!I67</f>
        <v>79521.833266470116</v>
      </c>
      <c r="Q10" s="31">
        <f>P10*0.54</f>
        <v>42941.789963893869</v>
      </c>
      <c r="R10" s="32">
        <f>P10-Q10</f>
        <v>36580.043302576247</v>
      </c>
      <c r="S10" s="33">
        <f>'[1]НВВ по данным экспертов'!I67</f>
        <v>256.44320000000005</v>
      </c>
      <c r="T10" s="34"/>
      <c r="U10" s="35">
        <f>S10-T10</f>
        <v>256.44320000000005</v>
      </c>
      <c r="V10" s="30">
        <f>'[1]НВВ по данным предпр.'!J67</f>
        <v>80792.357052393825</v>
      </c>
      <c r="W10" s="31">
        <f>V10*0.54</f>
        <v>43627.872808292668</v>
      </c>
      <c r="X10" s="32">
        <f>V10-W10</f>
        <v>37164.484244101157</v>
      </c>
      <c r="Y10" s="33">
        <f>'[1]НВВ по данным экспертов'!J67</f>
        <v>266.69760000000002</v>
      </c>
      <c r="Z10" s="34"/>
      <c r="AA10" s="35">
        <f>Y10-Z10</f>
        <v>266.69760000000002</v>
      </c>
      <c r="AB10" s="30">
        <f>'[1]НВВ по данным предпр.'!K67</f>
        <v>82970.38448706895</v>
      </c>
      <c r="AC10" s="31">
        <f>AB10*0.54</f>
        <v>44804.007623017234</v>
      </c>
      <c r="AD10" s="32">
        <f>AB10-AC10</f>
        <v>38166.376864051716</v>
      </c>
      <c r="AE10" s="33">
        <f>'[1]НВВ по данным экспертов'!K67</f>
        <v>0</v>
      </c>
      <c r="AF10" s="34"/>
      <c r="AG10" s="35">
        <f>AE10-AF10</f>
        <v>0</v>
      </c>
    </row>
    <row r="11" spans="1:33" ht="49.15" customHeight="1" x14ac:dyDescent="0.2">
      <c r="A11" s="27" t="s">
        <v>17</v>
      </c>
      <c r="B11" s="28" t="s">
        <v>18</v>
      </c>
      <c r="C11" s="29" t="s">
        <v>14</v>
      </c>
      <c r="D11" s="30">
        <f>'[1]НВВ по данным предпр.'!G68</f>
        <v>10721.942660124372</v>
      </c>
      <c r="E11" s="31">
        <f>D11*0.54</f>
        <v>5789.8490364671616</v>
      </c>
      <c r="F11" s="32">
        <f>D11-E11</f>
        <v>4932.0936236572106</v>
      </c>
      <c r="G11" s="33">
        <f>'[1]НВВ по данным экспертов'!G68</f>
        <v>0</v>
      </c>
      <c r="H11" s="34"/>
      <c r="I11" s="35">
        <f>G11-H11</f>
        <v>0</v>
      </c>
      <c r="J11" s="30">
        <f>'[1]НВВ по данным предпр.'!H68</f>
        <v>10728.109944175943</v>
      </c>
      <c r="K11" s="31">
        <f>J11*0.54</f>
        <v>5793.17936985501</v>
      </c>
      <c r="L11" s="32">
        <f>J11-K11</f>
        <v>4934.9305743209334</v>
      </c>
      <c r="M11" s="33">
        <f>'[1]НВВ по данным экспертов'!H68</f>
        <v>0</v>
      </c>
      <c r="N11" s="34"/>
      <c r="O11" s="35">
        <f>M11-N11</f>
        <v>0</v>
      </c>
      <c r="P11" s="30">
        <f>'[1]НВВ по данным предпр.'!I68</f>
        <v>10728.109944175943</v>
      </c>
      <c r="Q11" s="31">
        <f>P11*0.54</f>
        <v>5793.17936985501</v>
      </c>
      <c r="R11" s="32">
        <f>P11-Q11</f>
        <v>4934.9305743209334</v>
      </c>
      <c r="S11" s="33">
        <f>'[1]НВВ по данным экспертов'!I68</f>
        <v>0</v>
      </c>
      <c r="T11" s="34"/>
      <c r="U11" s="35">
        <f>S11-T11</f>
        <v>0</v>
      </c>
      <c r="V11" s="30">
        <f>'[1]НВВ по данным предпр.'!J68</f>
        <v>10728.109944175943</v>
      </c>
      <c r="W11" s="31">
        <f>V11*0.54</f>
        <v>5793.17936985501</v>
      </c>
      <c r="X11" s="32">
        <f>V11-W11</f>
        <v>4934.9305743209334</v>
      </c>
      <c r="Y11" s="33">
        <f>'[1]НВВ по данным экспертов'!J68</f>
        <v>0</v>
      </c>
      <c r="Z11" s="34"/>
      <c r="AA11" s="35">
        <f>Y11-Z11</f>
        <v>0</v>
      </c>
      <c r="AB11" s="30">
        <f>'[1]НВВ по данным предпр.'!K68</f>
        <v>10728.109944175943</v>
      </c>
      <c r="AC11" s="31">
        <f>AB11*0.54</f>
        <v>5793.17936985501</v>
      </c>
      <c r="AD11" s="32">
        <f>AB11-AC11</f>
        <v>4934.9305743209334</v>
      </c>
      <c r="AE11" s="33">
        <f>'[1]НВВ по данным экспертов'!K68</f>
        <v>0</v>
      </c>
      <c r="AF11" s="34"/>
      <c r="AG11" s="35">
        <f>AE11-AF11</f>
        <v>0</v>
      </c>
    </row>
    <row r="12" spans="1:33" ht="15.75" x14ac:dyDescent="0.2">
      <c r="A12" s="27">
        <v>2</v>
      </c>
      <c r="B12" s="28" t="s">
        <v>19</v>
      </c>
      <c r="C12" s="29" t="s">
        <v>20</v>
      </c>
      <c r="D12" s="31">
        <v>4.47</v>
      </c>
      <c r="E12" s="36">
        <f>D12</f>
        <v>4.47</v>
      </c>
      <c r="F12" s="37">
        <f>D12</f>
        <v>4.47</v>
      </c>
      <c r="G12" s="38"/>
      <c r="H12" s="39">
        <f>G12</f>
        <v>0</v>
      </c>
      <c r="I12" s="40">
        <f>G12</f>
        <v>0</v>
      </c>
      <c r="J12" s="31">
        <v>4.47</v>
      </c>
      <c r="K12" s="36">
        <f>J12</f>
        <v>4.47</v>
      </c>
      <c r="L12" s="37">
        <f>J12</f>
        <v>4.47</v>
      </c>
      <c r="M12" s="38"/>
      <c r="N12" s="39">
        <f>M12</f>
        <v>0</v>
      </c>
      <c r="O12" s="40">
        <f>M12</f>
        <v>0</v>
      </c>
      <c r="P12" s="31">
        <v>4.47</v>
      </c>
      <c r="Q12" s="36">
        <f>P12</f>
        <v>4.47</v>
      </c>
      <c r="R12" s="37">
        <f>P12</f>
        <v>4.47</v>
      </c>
      <c r="S12" s="38"/>
      <c r="T12" s="39">
        <f>S12</f>
        <v>0</v>
      </c>
      <c r="U12" s="40">
        <f>S12</f>
        <v>0</v>
      </c>
      <c r="V12" s="31">
        <v>4.47</v>
      </c>
      <c r="W12" s="36">
        <f>V12</f>
        <v>4.47</v>
      </c>
      <c r="X12" s="37">
        <f>V12</f>
        <v>4.47</v>
      </c>
      <c r="Y12" s="38"/>
      <c r="Z12" s="39">
        <f>Y12</f>
        <v>0</v>
      </c>
      <c r="AA12" s="40">
        <f>Y12</f>
        <v>0</v>
      </c>
      <c r="AB12" s="31">
        <v>4.47</v>
      </c>
      <c r="AC12" s="36">
        <f>AB12</f>
        <v>4.47</v>
      </c>
      <c r="AD12" s="37">
        <f>AB12</f>
        <v>4.47</v>
      </c>
      <c r="AE12" s="38"/>
      <c r="AF12" s="39">
        <f>AE12</f>
        <v>0</v>
      </c>
      <c r="AG12" s="40">
        <f>AE12</f>
        <v>0</v>
      </c>
    </row>
    <row r="13" spans="1:33" ht="63" x14ac:dyDescent="0.2">
      <c r="A13" s="27">
        <v>3</v>
      </c>
      <c r="B13" s="28" t="s">
        <v>21</v>
      </c>
      <c r="C13" s="29" t="s">
        <v>22</v>
      </c>
      <c r="D13" s="36">
        <f>E13+F13</f>
        <v>21272.302534777602</v>
      </c>
      <c r="E13" s="36">
        <f>'[1]Баланс энергии'!$W$21-'[1]Баланс энергии'!$W$23</f>
        <v>10805.540090482718</v>
      </c>
      <c r="F13" s="37">
        <f>'[1]Баланс энергии'!AB21-'[1]Баланс энергии'!AB23</f>
        <v>10466.762444294884</v>
      </c>
      <c r="G13" s="41">
        <f>H13+I13</f>
        <v>0</v>
      </c>
      <c r="H13" s="39">
        <f>'[1]Баланс энергии'!$AL$21-'[1]Баланс энергии'!$AL$23</f>
        <v>0</v>
      </c>
      <c r="I13" s="40">
        <f>'[1]Баланс энергии'!$AQ$21-'[1]Баланс энергии'!$AQ$23</f>
        <v>0</v>
      </c>
      <c r="J13" s="36">
        <f>D13</f>
        <v>21272.302534777602</v>
      </c>
      <c r="K13" s="36">
        <f t="shared" ref="K13:L13" si="1">E13</f>
        <v>10805.540090482718</v>
      </c>
      <c r="L13" s="37">
        <f t="shared" si="1"/>
        <v>10466.762444294884</v>
      </c>
      <c r="M13" s="41">
        <f>N13+O13</f>
        <v>0</v>
      </c>
      <c r="N13" s="39">
        <f>'[1]Баланс энергии'!$AL$21-'[1]Баланс энергии'!$AL$23</f>
        <v>0</v>
      </c>
      <c r="O13" s="40">
        <f>'[1]Баланс энергии'!$AQ$21-'[1]Баланс энергии'!$AQ$23</f>
        <v>0</v>
      </c>
      <c r="P13" s="36">
        <f>D13</f>
        <v>21272.302534777602</v>
      </c>
      <c r="Q13" s="36">
        <f t="shared" ref="Q13:R13" si="2">E13</f>
        <v>10805.540090482718</v>
      </c>
      <c r="R13" s="37">
        <f t="shared" si="2"/>
        <v>10466.762444294884</v>
      </c>
      <c r="S13" s="41">
        <f>T13+U13</f>
        <v>0</v>
      </c>
      <c r="T13" s="39">
        <f>'[1]Баланс энергии'!$AL$21-'[1]Баланс энергии'!$AL$23</f>
        <v>0</v>
      </c>
      <c r="U13" s="40">
        <f>'[1]Баланс энергии'!$AQ$21-'[1]Баланс энергии'!$AQ$23</f>
        <v>0</v>
      </c>
      <c r="V13" s="36">
        <f>P13</f>
        <v>21272.302534777602</v>
      </c>
      <c r="W13" s="36">
        <f t="shared" ref="W13:X13" si="3">Q13</f>
        <v>10805.540090482718</v>
      </c>
      <c r="X13" s="37">
        <f t="shared" si="3"/>
        <v>10466.762444294884</v>
      </c>
      <c r="Y13" s="41">
        <f>Z13+AA13</f>
        <v>0</v>
      </c>
      <c r="Z13" s="39">
        <f>'[1]Баланс энергии'!$AL$21-'[1]Баланс энергии'!$AL$23</f>
        <v>0</v>
      </c>
      <c r="AA13" s="40">
        <f>'[1]Баланс энергии'!$AQ$21-'[1]Баланс энергии'!$AQ$23</f>
        <v>0</v>
      </c>
      <c r="AB13" s="36">
        <f>V13</f>
        <v>21272.302534777602</v>
      </c>
      <c r="AC13" s="36">
        <f t="shared" ref="AC13:AD13" si="4">W13</f>
        <v>10805.540090482718</v>
      </c>
      <c r="AD13" s="37">
        <f t="shared" si="4"/>
        <v>10466.762444294884</v>
      </c>
      <c r="AE13" s="41">
        <f>AF13+AG13</f>
        <v>0</v>
      </c>
      <c r="AF13" s="39">
        <f>'[1]Баланс энергии'!$AL$21-'[1]Баланс энергии'!$AL$23</f>
        <v>0</v>
      </c>
      <c r="AG13" s="40">
        <f>'[1]Баланс энергии'!$AQ$21-'[1]Баланс энергии'!$AQ$23</f>
        <v>0</v>
      </c>
    </row>
    <row r="14" spans="1:33" ht="15.75" x14ac:dyDescent="0.2">
      <c r="A14" s="42">
        <v>4</v>
      </c>
      <c r="B14" s="43" t="s">
        <v>23</v>
      </c>
      <c r="C14" s="44"/>
      <c r="D14" s="45"/>
      <c r="E14" s="46"/>
      <c r="F14" s="47"/>
      <c r="G14" s="45"/>
      <c r="H14" s="46"/>
      <c r="I14" s="47"/>
      <c r="J14" s="45"/>
      <c r="K14" s="46"/>
      <c r="L14" s="47"/>
      <c r="M14" s="45"/>
      <c r="N14" s="46"/>
      <c r="O14" s="47"/>
      <c r="P14" s="45"/>
      <c r="Q14" s="46"/>
      <c r="R14" s="47"/>
      <c r="S14" s="45"/>
      <c r="T14" s="46"/>
      <c r="U14" s="47"/>
      <c r="V14" s="45"/>
      <c r="W14" s="46"/>
      <c r="X14" s="47"/>
      <c r="Y14" s="45"/>
      <c r="Z14" s="46"/>
      <c r="AA14" s="47"/>
      <c r="AB14" s="45"/>
      <c r="AC14" s="46"/>
      <c r="AD14" s="47"/>
      <c r="AE14" s="45"/>
      <c r="AF14" s="46"/>
      <c r="AG14" s="47"/>
    </row>
    <row r="15" spans="1:33" ht="31.5" x14ac:dyDescent="0.2">
      <c r="A15" s="42" t="s">
        <v>24</v>
      </c>
      <c r="B15" s="43" t="s">
        <v>25</v>
      </c>
      <c r="C15" s="48" t="s">
        <v>26</v>
      </c>
      <c r="D15" s="49" t="s">
        <v>27</v>
      </c>
      <c r="E15" s="49">
        <f>ROUND(IF(E12=0,0,E10/E12/6),5)</f>
        <v>1578.3580999999999</v>
      </c>
      <c r="F15" s="50">
        <f>ROUND(IF(F12=0,0,F10/F12/6),5)</f>
        <v>1344.52727</v>
      </c>
      <c r="G15" s="51" t="s">
        <v>27</v>
      </c>
      <c r="H15" s="52">
        <f>ROUND(IF(H12=0,0,H10/H12/6),5)</f>
        <v>0</v>
      </c>
      <c r="I15" s="53">
        <f>ROUND(IF(I12=0,0,I10/I12/6),5)</f>
        <v>0</v>
      </c>
      <c r="J15" s="49" t="s">
        <v>27</v>
      </c>
      <c r="K15" s="49">
        <f>ROUND(IF(K12=0,0,K10/K12/6),5)</f>
        <v>1609.2129399999999</v>
      </c>
      <c r="L15" s="50">
        <f>ROUND(IF(L12=0,0,L10/L12/6),5)</f>
        <v>1370.8110300000001</v>
      </c>
      <c r="M15" s="51" t="s">
        <v>27</v>
      </c>
      <c r="N15" s="52">
        <f>ROUND(IF(N12=0,0,N10/N12/6),5)</f>
        <v>0</v>
      </c>
      <c r="O15" s="53">
        <f>ROUND(IF(O12=0,0,O10/O12/6),5)</f>
        <v>0</v>
      </c>
      <c r="P15" s="49" t="s">
        <v>27</v>
      </c>
      <c r="Q15" s="49">
        <f>ROUND(IF(Q12=0,0,Q10/Q12/6),5)</f>
        <v>1601.1107400000001</v>
      </c>
      <c r="R15" s="50">
        <f>ROUND(IF(R12=0,0,R10/R12/6),5)</f>
        <v>1363.90915</v>
      </c>
      <c r="S15" s="51" t="s">
        <v>27</v>
      </c>
      <c r="T15" s="52">
        <f>ROUND(IF(T12=0,0,T10/T12/6),5)</f>
        <v>0</v>
      </c>
      <c r="U15" s="53">
        <f>ROUND(IF(U12=0,0,U10/U12/6),5)</f>
        <v>0</v>
      </c>
      <c r="V15" s="49" t="s">
        <v>27</v>
      </c>
      <c r="W15" s="49">
        <f>ROUND(IF(W12=0,0,W10/W12/6),5)</f>
        <v>1626.69175</v>
      </c>
      <c r="X15" s="50">
        <f>ROUND(IF(X12=0,0,X10/X12/6),5)</f>
        <v>1385.70038</v>
      </c>
      <c r="Y15" s="51" t="s">
        <v>27</v>
      </c>
      <c r="Z15" s="52">
        <f>ROUND(IF(Z12=0,0,Z10/Z12/6),5)</f>
        <v>0</v>
      </c>
      <c r="AA15" s="53">
        <f>ROUND(IF(AA12=0,0,AA10/AA12/6),5)</f>
        <v>0</v>
      </c>
      <c r="AB15" s="49" t="s">
        <v>27</v>
      </c>
      <c r="AC15" s="49">
        <f>ROUND(IF(AC12=0,0,AC10/AC12/6),5)</f>
        <v>1670.54465</v>
      </c>
      <c r="AD15" s="50">
        <f>ROUND(IF(AD12=0,0,AD10/AD12/6),5)</f>
        <v>1423.05656</v>
      </c>
      <c r="AE15" s="51" t="s">
        <v>27</v>
      </c>
      <c r="AF15" s="52">
        <f>ROUND(IF(AF12=0,0,AF10/AF12/6),5)</f>
        <v>0</v>
      </c>
      <c r="AG15" s="53">
        <f>ROUND(IF(AG12=0,0,AG10/AG12/6),5)</f>
        <v>0</v>
      </c>
    </row>
    <row r="16" spans="1:33" ht="31.5" x14ac:dyDescent="0.2">
      <c r="A16" s="42" t="s">
        <v>28</v>
      </c>
      <c r="B16" s="43" t="s">
        <v>29</v>
      </c>
      <c r="C16" s="48" t="s">
        <v>30</v>
      </c>
      <c r="D16" s="49" t="s">
        <v>27</v>
      </c>
      <c r="E16" s="54">
        <f>ROUND(IF(E13=0,0,E11/E13),5)</f>
        <v>0.53581999999999996</v>
      </c>
      <c r="F16" s="54">
        <f>ROUND(IF(F13=0,0,F11/F13),5)</f>
        <v>0.47121000000000002</v>
      </c>
      <c r="G16" s="51" t="s">
        <v>27</v>
      </c>
      <c r="H16" s="52">
        <f>ROUND(IF(H13=0,0,H11/H13),5)</f>
        <v>0</v>
      </c>
      <c r="I16" s="53">
        <f>ROUND(IF(I13=0,0,I11/I13),5)</f>
        <v>0</v>
      </c>
      <c r="J16" s="49" t="s">
        <v>27</v>
      </c>
      <c r="K16" s="54">
        <f>ROUND(IF(K13=0,0,K11/K13),5)</f>
        <v>0.53613</v>
      </c>
      <c r="L16" s="54">
        <f>ROUND(IF(L13=0,0,L11/L13),5)</f>
        <v>0.47149000000000002</v>
      </c>
      <c r="M16" s="51" t="s">
        <v>27</v>
      </c>
      <c r="N16" s="52">
        <f>ROUND(IF(N13=0,0,N11/N13),5)</f>
        <v>0</v>
      </c>
      <c r="O16" s="53">
        <f>ROUND(IF(O13=0,0,O11/O13),5)</f>
        <v>0</v>
      </c>
      <c r="P16" s="49" t="s">
        <v>27</v>
      </c>
      <c r="Q16" s="54">
        <f>ROUND(IF(Q13=0,0,Q11/Q13),5)</f>
        <v>0.53613</v>
      </c>
      <c r="R16" s="54">
        <f>ROUND(IF(R13=0,0,R11/R13),5)</f>
        <v>0.47149000000000002</v>
      </c>
      <c r="S16" s="51" t="s">
        <v>27</v>
      </c>
      <c r="T16" s="52">
        <f>ROUND(IF(T13=0,0,T11/T13),5)</f>
        <v>0</v>
      </c>
      <c r="U16" s="53">
        <f>ROUND(IF(U13=0,0,U11/U13),5)</f>
        <v>0</v>
      </c>
      <c r="V16" s="49" t="s">
        <v>27</v>
      </c>
      <c r="W16" s="54">
        <f>ROUND(IF(W13=0,0,W11/W13),5)</f>
        <v>0.53613</v>
      </c>
      <c r="X16" s="54">
        <f>ROUND(IF(X13=0,0,X11/X13),5)</f>
        <v>0.47149000000000002</v>
      </c>
      <c r="Y16" s="51" t="s">
        <v>27</v>
      </c>
      <c r="Z16" s="52">
        <f>ROUND(IF(Z13=0,0,Z11/Z13),5)</f>
        <v>0</v>
      </c>
      <c r="AA16" s="53">
        <f>ROUND(IF(AA13=0,0,AA11/AA13),5)</f>
        <v>0</v>
      </c>
      <c r="AB16" s="49" t="s">
        <v>27</v>
      </c>
      <c r="AC16" s="54">
        <f>ROUND(IF(AC13=0,0,AC11/AC13),5)</f>
        <v>0.53613</v>
      </c>
      <c r="AD16" s="54">
        <f>ROUND(IF(AD13=0,0,AD11/AD13),5)</f>
        <v>0.47149000000000002</v>
      </c>
      <c r="AE16" s="51" t="s">
        <v>27</v>
      </c>
      <c r="AF16" s="52">
        <f>ROUND(IF(AF13=0,0,AF11/AF13),5)</f>
        <v>0</v>
      </c>
      <c r="AG16" s="53">
        <f>ROUND(IF(AG13=0,0,AG11/AG13),5)</f>
        <v>0</v>
      </c>
    </row>
    <row r="17" spans="1:33" ht="26.25" customHeight="1" thickBot="1" x14ac:dyDescent="0.25">
      <c r="A17" s="55">
        <v>5</v>
      </c>
      <c r="B17" s="56" t="s">
        <v>31</v>
      </c>
      <c r="C17" s="57" t="s">
        <v>30</v>
      </c>
      <c r="D17" s="58" t="s">
        <v>27</v>
      </c>
      <c r="E17" s="59">
        <f>ROUND(IF(E13=0,0,E9/E13),5)</f>
        <v>4.4534000000000002</v>
      </c>
      <c r="F17" s="59">
        <f>ROUND(IF(F13=0,0,F9/F13),5)</f>
        <v>3.9164300000000001</v>
      </c>
      <c r="G17" s="60" t="s">
        <v>27</v>
      </c>
      <c r="H17" s="61">
        <f>ROUND(IF(H13=0,0,H9/H13),5)</f>
        <v>0</v>
      </c>
      <c r="I17" s="62">
        <f>ROUND(IF(I13=0,0,I9/I13),5)</f>
        <v>0</v>
      </c>
      <c r="J17" s="58" t="s">
        <v>27</v>
      </c>
      <c r="K17" s="59">
        <f>ROUND(IF(K13=0,0,K9/K13),5)</f>
        <v>4.5302899999999999</v>
      </c>
      <c r="L17" s="59">
        <f>ROUND(IF(L13=0,0,L9/L13),5)</f>
        <v>3.9840499999999999</v>
      </c>
      <c r="M17" s="60" t="s">
        <v>27</v>
      </c>
      <c r="N17" s="61">
        <f>ROUND(IF(N13=0,0,N9/N13),5)</f>
        <v>0</v>
      </c>
      <c r="O17" s="62">
        <f>ROUND(IF(O13=0,0,O9/O13),5)</f>
        <v>0</v>
      </c>
      <c r="P17" s="58" t="s">
        <v>27</v>
      </c>
      <c r="Q17" s="59">
        <f>ROUND(IF(Q13=0,0,Q9/Q13),5)</f>
        <v>4.5101800000000001</v>
      </c>
      <c r="R17" s="59">
        <f>ROUND(IF(R13=0,0,R9/R13),5)</f>
        <v>3.9663599999999999</v>
      </c>
      <c r="S17" s="60" t="s">
        <v>27</v>
      </c>
      <c r="T17" s="61">
        <f>ROUND(IF(T13=0,0,T9/T13),5)</f>
        <v>0</v>
      </c>
      <c r="U17" s="62">
        <f>ROUND(IF(U13=0,0,U9/U13),5)</f>
        <v>0</v>
      </c>
      <c r="V17" s="58" t="s">
        <v>27</v>
      </c>
      <c r="W17" s="59">
        <f>ROUND(IF(W13=0,0,W9/W13),5)</f>
        <v>4.5736800000000004</v>
      </c>
      <c r="X17" s="59">
        <f>ROUND(IF(X13=0,0,X9/X13),5)</f>
        <v>4.0221999999999998</v>
      </c>
      <c r="Y17" s="60" t="s">
        <v>27</v>
      </c>
      <c r="Z17" s="61">
        <f>ROUND(IF(Z13=0,0,Z9/Z13),5)</f>
        <v>0</v>
      </c>
      <c r="AA17" s="62">
        <f>ROUND(IF(AA13=0,0,AA9/AA13),5)</f>
        <v>0</v>
      </c>
      <c r="AB17" s="58" t="s">
        <v>27</v>
      </c>
      <c r="AC17" s="59">
        <f>ROUND(IF(AC13=0,0,AC9/AC13),5)</f>
        <v>4.6825200000000002</v>
      </c>
      <c r="AD17" s="59">
        <f>ROUND(IF(AD13=0,0,AD9/AD13),5)</f>
        <v>4.1179199999999998</v>
      </c>
      <c r="AE17" s="60" t="s">
        <v>27</v>
      </c>
      <c r="AF17" s="61">
        <f>ROUND(IF(AF13=0,0,AF9/AF13),5)</f>
        <v>0</v>
      </c>
      <c r="AG17" s="62">
        <f>ROUND(IF(AG13=0,0,AG9/AG13),5)</f>
        <v>0</v>
      </c>
    </row>
    <row r="19" spans="1:33" ht="18.75" x14ac:dyDescent="0.3">
      <c r="A19" s="63" t="s">
        <v>32</v>
      </c>
      <c r="B19" s="63"/>
      <c r="C19" s="64" t="str">
        <f>'[1]Инф-я'!$C$21</f>
        <v>Окунев Василий Михайлович</v>
      </c>
      <c r="D19" s="64"/>
      <c r="E19" s="64"/>
    </row>
  </sheetData>
  <mergeCells count="17">
    <mergeCell ref="AE6:AG6"/>
    <mergeCell ref="A19:B19"/>
    <mergeCell ref="C19:E19"/>
    <mergeCell ref="M6:O6"/>
    <mergeCell ref="P6:R6"/>
    <mergeCell ref="S6:U6"/>
    <mergeCell ref="V6:X6"/>
    <mergeCell ref="Y6:AA6"/>
    <mergeCell ref="AB6:AD6"/>
    <mergeCell ref="A2:L2"/>
    <mergeCell ref="A4:L4"/>
    <mergeCell ref="A6:A7"/>
    <mergeCell ref="B6:B7"/>
    <mergeCell ref="C6:C7"/>
    <mergeCell ref="D6:F6"/>
    <mergeCell ref="G6:I6"/>
    <mergeCell ref="J6:L6"/>
  </mergeCells>
  <pageMargins left="0.5" right="0.17" top="0.74803149606299213" bottom="0.74803149606299213" header="0.31496062992125984" footer="0.31496062992125984"/>
  <pageSetup paperSize="9" scale="93" orientation="landscape" r:id="rId1"/>
  <headerFooter>
    <oddHeader>&amp;C&amp;"Times New Roman,обычный"Электронный формат расчета НВВ разработан экспертами ООО "ТОРИ-АУДИТ"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2019-11-26T10:24:38Z</dcterms:created>
  <dcterms:modified xsi:type="dcterms:W3CDTF">2019-11-26T10:25:08Z</dcterms:modified>
</cp:coreProperties>
</file>