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61" i="1" l="1"/>
  <c r="F61" i="1" s="1"/>
  <c r="G61" i="1" s="1"/>
  <c r="H61" i="1" s="1"/>
  <c r="I61" i="1" s="1"/>
  <c r="F60" i="1"/>
  <c r="G60" i="1" s="1"/>
  <c r="H60" i="1" s="1"/>
  <c r="I60" i="1" s="1"/>
  <c r="E60" i="1"/>
  <c r="E59" i="1"/>
  <c r="F59" i="1" s="1"/>
  <c r="G59" i="1" s="1"/>
  <c r="H59" i="1" s="1"/>
  <c r="I59" i="1" s="1"/>
  <c r="D45" i="1" l="1"/>
  <c r="D51" i="1"/>
  <c r="F18" i="1"/>
  <c r="D18" i="1"/>
  <c r="D22" i="1" l="1"/>
  <c r="C22" i="1"/>
</calcChain>
</file>

<file path=xl/sharedStrings.xml><?xml version="1.0" encoding="utf-8"?>
<sst xmlns="http://schemas.openxmlformats.org/spreadsheetml/2006/main" count="71" uniqueCount="59">
  <si>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</si>
  <si>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</si>
  <si>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</si>
  <si>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</si>
  <si>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</si>
  <si>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 xml:space="preserve">              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</si>
  <si>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</si>
  <si>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</si>
  <si>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</si>
  <si>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</si>
  <si>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</si>
  <si>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</si>
  <si>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</si>
  <si>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</si>
  <si>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</si>
  <si>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</si>
  <si>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</si>
  <si>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</si>
  <si>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</si>
  <si>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</si>
  <si>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</si>
  <si>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</si>
  <si>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НН</t>
  </si>
  <si>
    <t xml:space="preserve">          ____ООО "Энергетик"_____ услуг за __2018__ год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</si>
  <si>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</si>
  <si>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СН-2 (6-20 кВ), шт.</t>
  </si>
  <si>
    <t>НН (до 1 кВ), шт.</t>
  </si>
  <si>
    <t>2. Информация о качестве услуг по передаче электрической энергии</t>
  </si>
  <si>
    <t>Показатель средней продолжительности прекращений передачи электрической энергии (час)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</si>
  <si>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(час)</t>
  </si>
  <si>
    <t>2017 г</t>
  </si>
  <si>
    <t>2018г</t>
  </si>
  <si>
    <t>Характеристики и (или) условия деятельности сетевой организации*</t>
  </si>
  <si>
    <t>Значение характеристики</t>
  </si>
  <si>
    <t>№</t>
  </si>
  <si>
    <t>2018 г</t>
  </si>
  <si>
    <t>ВЛЭП 0,4 кВ, км</t>
  </si>
  <si>
    <t>ВЛЭП 10 кВ, км</t>
  </si>
  <si>
    <t>КЛЭП 0,4 кВ ,км</t>
  </si>
  <si>
    <t>КЛЭП 10 кВ ,км</t>
  </si>
  <si>
    <t>СН-2</t>
  </si>
  <si>
    <t>Юрид.лица , шт</t>
  </si>
  <si>
    <t>Физ.лица , шт</t>
  </si>
  <si>
    <t>3.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2020-2024 гг.</t>
  </si>
  <si>
    <t>Мероприятия, направленные на улучшение показателя*</t>
  </si>
  <si>
    <t>Описание</t>
  </si>
  <si>
    <t>Значение показателя, годы:</t>
  </si>
  <si>
    <t>(обоснование)</t>
  </si>
  <si>
    <t>2020 год</t>
  </si>
  <si>
    <t>2021 год</t>
  </si>
  <si>
    <t>2022 год</t>
  </si>
  <si>
    <t>2023 год</t>
  </si>
  <si>
    <t>2024 год</t>
  </si>
  <si>
    <r>
      <t>Средняя частота прекращений передачи электрической энергии на точку поставки (П</t>
    </r>
    <r>
      <rPr>
        <i/>
        <sz val="11"/>
        <rFont val="Cambria"/>
        <family val="1"/>
        <charset val="204"/>
        <scheme val="major"/>
      </rPr>
      <t>saifi</t>
    </r>
    <r>
      <rPr>
        <sz val="11"/>
        <rFont val="Cambria"/>
        <family val="1"/>
        <charset val="204"/>
        <scheme val="major"/>
      </rPr>
      <t>), шт.</t>
    </r>
  </si>
  <si>
    <r>
      <t>Средняя частота прекращений передачи электрической энергии при проведении ремонтных работ (П</t>
    </r>
    <r>
      <rPr>
        <i/>
        <sz val="11"/>
        <rFont val="Cambria"/>
        <family val="1"/>
        <charset val="204"/>
        <scheme val="major"/>
      </rPr>
      <t>saifi</t>
    </r>
    <r>
      <rPr>
        <sz val="11"/>
        <rFont val="Cambria"/>
        <family val="1"/>
        <charset val="204"/>
        <scheme val="major"/>
      </rPr>
      <t>), шт.</t>
    </r>
  </si>
  <si>
    <r>
      <t>Показатель средней продолжительности прекращений передачи электрической энергии на точку поставки (П</t>
    </r>
    <r>
      <rPr>
        <i/>
        <sz val="12"/>
        <rFont val="Cambria"/>
        <family val="1"/>
        <charset val="204"/>
        <scheme val="major"/>
      </rPr>
      <t>saidi</t>
    </r>
    <r>
      <rPr>
        <sz val="12"/>
        <rFont val="Cambria"/>
        <family val="1"/>
        <charset val="204"/>
        <scheme val="major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</si>
  <si>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i/>
        <sz val="12"/>
        <rFont val="Cambria"/>
        <family val="1"/>
        <charset val="204"/>
        <scheme val="major"/>
      </rPr>
      <t>saifi</t>
    </r>
    <r>
      <rPr>
        <sz val="12"/>
        <rFont val="Cambria"/>
        <family val="1"/>
        <charset val="204"/>
        <scheme val="major"/>
      </rPr>
      <t>), шт.</t>
    </r>
  </si>
  <si>
    <r>
      <t>Показатель уровня качества осуществляемого технологического присоединения (П</t>
    </r>
    <r>
      <rPr>
        <sz val="8"/>
        <rFont val="Cambria"/>
        <family val="1"/>
        <charset val="204"/>
        <scheme val="major"/>
      </rPr>
      <t>тпр</t>
    </r>
    <r>
      <rPr>
        <sz val="12"/>
        <rFont val="Cambria"/>
        <family val="1"/>
        <charset val="204"/>
        <scheme val="major"/>
      </rPr>
      <t xml:space="preserve"> )              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</si>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</sst>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8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2"/>
      <color rgb="FF26282F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1" fillId="3" borderId="1" applyBorder="0">
      <alignment horizontal="right"/>
    </xf>
    <xf numFmtId="0" fontId="2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1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9" fontId="4" fillId="0" borderId="1" xfId="0" applyNumberFormat="1" applyFont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2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3">
    <cellStyle name="Значение" xfId="1"/>
    <cellStyle name="Обычный" xfId="0" builtinId="0"/>
    <cellStyle name="Обычный_ПоказТехприсоед (Птпр)" xfId="2"/>
  </cellStyles>
  <dxfs count="5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762000</xdr:rowOff>
    </xdr:from>
    <xdr:to>
      <xdr:col>1</xdr:col>
      <xdr:colOff>304800</xdr:colOff>
      <xdr:row>59</xdr:row>
      <xdr:rowOff>933450</xdr:rowOff>
    </xdr:to>
    <xdr:pic>
      <xdr:nvPicPr>
        <xdr:cNvPr id="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147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74;&#1072;&#1088;&#1080;&#1080;/&#1056;&#1072;&#1089;&#1095;&#1077;&#1090;%20%20%20&#1087;&#1086;&#1082;&#1072;&#1079;&#1072;&#1090;&#1077;&#1083;&#1077;&#1081;%20&#1085;&#1072;&#1076;&#1077;&#1078;&#1085;&#1086;&#1089;&#1090;&#1080;%20&#1080;%20&#1082;&#1072;&#1095;&#1077;&#1089;&#1090;&#1074;&#1072;%202020-2024%20&#1075;&#1075;.%20&#1086;&#1082;&#1086;&#1085;&#1095;&#1072;&#1090;&#1077;&#1083;&#1100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8.1 2016"/>
      <sheetName val="Форма 8.1 2017"/>
      <sheetName val="Форма 8.1 2018"/>
      <sheetName val="Форма 8.3"/>
      <sheetName val="Форма 3.1-3.2"/>
      <sheetName val="Форма 1.9"/>
      <sheetName val="Форма 1.7"/>
      <sheetName val="Форма 9.1"/>
      <sheetName val="Форма 9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A19" sqref="A19:K19"/>
    </sheetView>
  </sheetViews>
  <sheetFormatPr defaultRowHeight="15" x14ac:dyDescent="0.25"/>
  <cols>
    <col min="1" max="1" width="10.140625" style="3" bestFit="1" customWidth="1"/>
    <col min="2" max="2" width="49.28515625" style="3" customWidth="1"/>
    <col min="3" max="3" width="12.140625" style="3" customWidth="1"/>
    <col min="4" max="4" width="10.42578125" style="3" customWidth="1"/>
    <col min="5" max="5" width="14.42578125" style="3" customWidth="1"/>
    <col min="6" max="10" width="9.140625" style="3"/>
    <col min="11" max="11" width="22.140625" style="3" customWidth="1"/>
    <col min="12" max="12" width="9.140625" style="3"/>
  </cols>
  <sheetData>
    <row r="1" spans="1:12" x14ac:dyDescent="0.25">
      <c r="K1" s="56" t="s">
        <v>0</v>
      </c>
      <c r="L1" s="56"/>
    </row>
    <row r="2" spans="1:12" x14ac:dyDescent="0.25">
      <c r="K2" s="56" t="s">
        <v>1</v>
      </c>
      <c r="L2" s="56"/>
    </row>
    <row r="3" spans="1:12" x14ac:dyDescent="0.25">
      <c r="K3" s="56" t="s">
        <v>2</v>
      </c>
      <c r="L3" s="56"/>
    </row>
    <row r="4" spans="1:12" x14ac:dyDescent="0.25">
      <c r="K4" s="56" t="s">
        <v>3</v>
      </c>
      <c r="L4" s="56"/>
    </row>
    <row r="5" spans="1:12" x14ac:dyDescent="0.25">
      <c r="K5" s="56" t="s">
        <v>4</v>
      </c>
      <c r="L5" s="56"/>
    </row>
    <row r="6" spans="1:12" x14ac:dyDescent="0.25">
      <c r="K6" s="56"/>
      <c r="L6" s="56"/>
    </row>
    <row r="7" spans="1:12" x14ac:dyDescent="0.25">
      <c r="K7" s="56" t="s">
        <v>5</v>
      </c>
      <c r="L7" s="56"/>
    </row>
    <row r="8" spans="1:12" x14ac:dyDescent="0.25">
      <c r="K8" s="56" t="s">
        <v>23</v>
      </c>
      <c r="L8" s="56"/>
    </row>
    <row r="9" spans="1:12" x14ac:dyDescent="0.25">
      <c r="K9" s="56" t="s">
        <v>6</v>
      </c>
      <c r="L9" s="56"/>
    </row>
    <row r="10" spans="1:12" x14ac:dyDescent="0.25">
      <c r="K10" s="56"/>
      <c r="L10" s="56"/>
    </row>
    <row r="11" spans="1:12" ht="60" customHeight="1" x14ac:dyDescent="0.25">
      <c r="A11" s="3" t="s">
        <v>7</v>
      </c>
    </row>
    <row r="13" spans="1:12" x14ac:dyDescent="0.25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B15" s="6"/>
      <c r="C15" s="7" t="s">
        <v>30</v>
      </c>
      <c r="D15" s="7"/>
      <c r="E15" s="7" t="s">
        <v>35</v>
      </c>
      <c r="F15" s="7"/>
    </row>
    <row r="16" spans="1:12" x14ac:dyDescent="0.25">
      <c r="B16" s="8"/>
      <c r="C16" s="9" t="s">
        <v>40</v>
      </c>
      <c r="D16" s="9" t="s">
        <v>22</v>
      </c>
      <c r="E16" s="9" t="s">
        <v>40</v>
      </c>
      <c r="F16" s="9" t="s">
        <v>22</v>
      </c>
    </row>
    <row r="17" spans="1:11" x14ac:dyDescent="0.25">
      <c r="B17" s="10" t="s">
        <v>41</v>
      </c>
      <c r="C17" s="9">
        <v>72</v>
      </c>
      <c r="D17" s="9">
        <v>212</v>
      </c>
      <c r="E17" s="9">
        <v>74</v>
      </c>
      <c r="F17" s="9">
        <v>209</v>
      </c>
    </row>
    <row r="18" spans="1:11" x14ac:dyDescent="0.25">
      <c r="B18" s="10" t="s">
        <v>42</v>
      </c>
      <c r="C18" s="9" t="s">
        <v>58</v>
      </c>
      <c r="D18" s="11">
        <f>C24-D17</f>
        <v>2264</v>
      </c>
      <c r="E18" s="9" t="s">
        <v>58</v>
      </c>
      <c r="F18" s="11">
        <f>D24-F17</f>
        <v>2263</v>
      </c>
    </row>
    <row r="19" spans="1:11" ht="15" customHeight="1" x14ac:dyDescent="0.25">
      <c r="A19" s="4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 customHeight="1" x14ac:dyDescent="0.25">
      <c r="A21" s="5"/>
      <c r="B21" s="12" t="s">
        <v>24</v>
      </c>
      <c r="C21" s="13" t="s">
        <v>30</v>
      </c>
      <c r="D21" s="13" t="s">
        <v>31</v>
      </c>
      <c r="E21" s="5"/>
      <c r="F21" s="5"/>
      <c r="G21" s="5"/>
      <c r="H21" s="5"/>
      <c r="I21" s="5"/>
      <c r="J21" s="5"/>
      <c r="K21" s="5"/>
    </row>
    <row r="22" spans="1:11" ht="61.5" customHeight="1" x14ac:dyDescent="0.25">
      <c r="A22" s="5"/>
      <c r="B22" s="14"/>
      <c r="C22" s="15">
        <f>C23+C24</f>
        <v>2548</v>
      </c>
      <c r="D22" s="15">
        <f>D23+D24</f>
        <v>2546</v>
      </c>
      <c r="E22" s="16"/>
      <c r="F22" s="5"/>
      <c r="G22" s="5"/>
      <c r="H22" s="5"/>
      <c r="I22" s="5"/>
      <c r="J22" s="5"/>
      <c r="K22" s="5"/>
    </row>
    <row r="23" spans="1:11" ht="15" customHeight="1" x14ac:dyDescent="0.25">
      <c r="A23" s="5"/>
      <c r="B23" s="17" t="s">
        <v>25</v>
      </c>
      <c r="C23" s="18">
        <v>72</v>
      </c>
      <c r="D23" s="18">
        <v>74</v>
      </c>
      <c r="E23" s="16"/>
      <c r="F23" s="5"/>
      <c r="G23" s="5"/>
      <c r="H23" s="5"/>
      <c r="I23" s="5"/>
      <c r="J23" s="5"/>
      <c r="K23" s="5"/>
    </row>
    <row r="24" spans="1:11" x14ac:dyDescent="0.25">
      <c r="B24" s="17" t="s">
        <v>26</v>
      </c>
      <c r="C24" s="18">
        <v>2476</v>
      </c>
      <c r="D24" s="18">
        <v>2472</v>
      </c>
      <c r="E24" s="16"/>
    </row>
    <row r="25" spans="1:11" ht="55.5" customHeight="1" x14ac:dyDescent="0.25">
      <c r="A25" s="4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33.75" customHeight="1" x14ac:dyDescent="0.25">
      <c r="A26" s="19" t="s">
        <v>34</v>
      </c>
      <c r="B26" s="20" t="s">
        <v>32</v>
      </c>
      <c r="C26" s="21" t="s">
        <v>33</v>
      </c>
      <c r="D26" s="21"/>
      <c r="E26" s="5"/>
      <c r="F26" s="5"/>
      <c r="G26" s="5"/>
      <c r="H26" s="5"/>
      <c r="I26" s="5"/>
      <c r="J26" s="5"/>
      <c r="K26" s="5"/>
    </row>
    <row r="27" spans="1:11" ht="47.25" customHeight="1" x14ac:dyDescent="0.25">
      <c r="A27" s="19"/>
      <c r="B27" s="22"/>
      <c r="C27" s="23" t="s">
        <v>30</v>
      </c>
      <c r="D27" s="24" t="s">
        <v>35</v>
      </c>
      <c r="E27" s="5"/>
      <c r="F27" s="5"/>
      <c r="G27" s="5"/>
      <c r="H27" s="5"/>
      <c r="I27" s="5"/>
      <c r="J27" s="5"/>
      <c r="K27" s="5"/>
    </row>
    <row r="28" spans="1:11" ht="18" customHeight="1" x14ac:dyDescent="0.25">
      <c r="A28" s="13">
        <v>1</v>
      </c>
      <c r="B28" s="25" t="s">
        <v>36</v>
      </c>
      <c r="C28" s="26">
        <v>136.52000000000001</v>
      </c>
      <c r="D28" s="27">
        <v>136.52000000000001</v>
      </c>
      <c r="E28" s="5"/>
      <c r="F28" s="5"/>
      <c r="G28" s="5"/>
      <c r="H28" s="5"/>
      <c r="I28" s="5"/>
      <c r="J28" s="5"/>
      <c r="K28" s="5"/>
    </row>
    <row r="29" spans="1:11" ht="18" customHeight="1" x14ac:dyDescent="0.25">
      <c r="A29" s="13">
        <v>2</v>
      </c>
      <c r="B29" s="25" t="s">
        <v>37</v>
      </c>
      <c r="C29" s="26">
        <v>44.69</v>
      </c>
      <c r="D29" s="27">
        <v>43.7</v>
      </c>
      <c r="E29" s="5"/>
      <c r="F29" s="5"/>
      <c r="G29" s="5"/>
      <c r="H29" s="5"/>
      <c r="I29" s="5"/>
      <c r="J29" s="5"/>
      <c r="K29" s="5"/>
    </row>
    <row r="30" spans="1:11" ht="18" customHeight="1" x14ac:dyDescent="0.25">
      <c r="A30" s="13">
        <v>3</v>
      </c>
      <c r="B30" s="25" t="s">
        <v>38</v>
      </c>
      <c r="C30" s="26">
        <v>12.4</v>
      </c>
      <c r="D30" s="27">
        <v>12.4</v>
      </c>
      <c r="E30" s="5"/>
      <c r="F30" s="5"/>
      <c r="G30" s="5"/>
      <c r="H30" s="5"/>
      <c r="I30" s="5"/>
      <c r="J30" s="5"/>
      <c r="K30" s="5"/>
    </row>
    <row r="31" spans="1:11" ht="18" customHeight="1" x14ac:dyDescent="0.25">
      <c r="A31" s="13">
        <v>4</v>
      </c>
      <c r="B31" s="25" t="s">
        <v>39</v>
      </c>
      <c r="C31" s="26">
        <v>16.7</v>
      </c>
      <c r="D31" s="27">
        <v>16.7</v>
      </c>
      <c r="E31" s="5"/>
      <c r="F31" s="5"/>
      <c r="G31" s="5"/>
      <c r="H31" s="5"/>
      <c r="I31" s="5"/>
      <c r="J31" s="5"/>
      <c r="K31" s="5"/>
    </row>
    <row r="32" spans="1:11" ht="49.5" customHeight="1" x14ac:dyDescent="0.25">
      <c r="A32" s="4" t="s">
        <v>11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4" spans="1:12" ht="15" customHeight="1" x14ac:dyDescent="0.25">
      <c r="A34" s="28" t="s">
        <v>27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6" spans="1:12" ht="32.25" customHeight="1" x14ac:dyDescent="0.25">
      <c r="A36" s="4" t="s">
        <v>12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8" spans="1:12" s="2" customFormat="1" x14ac:dyDescent="0.25">
      <c r="A38" s="9" t="s">
        <v>13</v>
      </c>
      <c r="B38" s="29" t="s">
        <v>14</v>
      </c>
      <c r="C38" s="7" t="s">
        <v>15</v>
      </c>
      <c r="D38" s="7"/>
      <c r="E38" s="7"/>
      <c r="F38" s="30"/>
      <c r="G38" s="30"/>
      <c r="H38" s="30"/>
      <c r="I38" s="30"/>
      <c r="J38" s="30"/>
      <c r="K38" s="30"/>
      <c r="L38" s="30"/>
    </row>
    <row r="39" spans="1:12" s="1" customFormat="1" ht="42.75" x14ac:dyDescent="0.25">
      <c r="A39" s="29"/>
      <c r="B39" s="29"/>
      <c r="C39" s="29">
        <v>2017</v>
      </c>
      <c r="D39" s="29">
        <v>2018</v>
      </c>
      <c r="E39" s="29" t="s">
        <v>16</v>
      </c>
      <c r="F39" s="31"/>
      <c r="G39" s="32"/>
      <c r="H39" s="32"/>
      <c r="I39" s="32"/>
      <c r="J39" s="32"/>
      <c r="K39" s="32"/>
      <c r="L39" s="32"/>
    </row>
    <row r="40" spans="1:12" s="2" customFormat="1" x14ac:dyDescent="0.25">
      <c r="A40" s="9">
        <v>1</v>
      </c>
      <c r="B40" s="9">
        <v>2</v>
      </c>
      <c r="C40" s="9">
        <v>3</v>
      </c>
      <c r="D40" s="9">
        <v>4</v>
      </c>
      <c r="E40" s="9">
        <v>5</v>
      </c>
      <c r="F40" s="33"/>
      <c r="G40" s="30"/>
      <c r="H40" s="30"/>
      <c r="I40" s="30"/>
      <c r="J40" s="30"/>
      <c r="K40" s="30"/>
      <c r="L40" s="30"/>
    </row>
    <row r="41" spans="1:12" ht="27.75" customHeight="1" x14ac:dyDescent="0.25">
      <c r="A41" s="34">
        <v>1</v>
      </c>
      <c r="B41" s="35" t="s">
        <v>28</v>
      </c>
      <c r="C41" s="36"/>
      <c r="D41" s="36"/>
      <c r="E41" s="37"/>
      <c r="F41" s="38"/>
    </row>
    <row r="42" spans="1:12" x14ac:dyDescent="0.25">
      <c r="A42" s="34">
        <v>1.1000000000000001</v>
      </c>
      <c r="B42" s="10" t="s">
        <v>17</v>
      </c>
      <c r="C42" s="10"/>
      <c r="D42" s="10"/>
      <c r="E42" s="10"/>
      <c r="F42" s="39"/>
    </row>
    <row r="43" spans="1:12" x14ac:dyDescent="0.25">
      <c r="A43" s="34">
        <v>1.2</v>
      </c>
      <c r="B43" s="10" t="s">
        <v>18</v>
      </c>
      <c r="C43" s="10"/>
      <c r="D43" s="10"/>
      <c r="E43" s="10"/>
      <c r="F43" s="39"/>
    </row>
    <row r="44" spans="1:12" x14ac:dyDescent="0.25">
      <c r="A44" s="34">
        <v>1.3</v>
      </c>
      <c r="B44" s="10" t="s">
        <v>19</v>
      </c>
      <c r="C44" s="10">
        <v>201.4</v>
      </c>
      <c r="D44" s="10">
        <v>193.42</v>
      </c>
      <c r="E44" s="10"/>
      <c r="F44" s="39"/>
    </row>
    <row r="45" spans="1:12" x14ac:dyDescent="0.25">
      <c r="A45" s="34">
        <v>1.4</v>
      </c>
      <c r="B45" s="10" t="s">
        <v>20</v>
      </c>
      <c r="C45" s="10">
        <v>34.33</v>
      </c>
      <c r="D45" s="10">
        <f>224.92-D44</f>
        <v>31.5</v>
      </c>
      <c r="E45" s="10"/>
      <c r="F45" s="39"/>
    </row>
    <row r="46" spans="1:12" ht="42.75" x14ac:dyDescent="0.25">
      <c r="A46" s="34">
        <v>2</v>
      </c>
      <c r="B46" s="40" t="s">
        <v>53</v>
      </c>
      <c r="C46" s="10">
        <v>0.4294</v>
      </c>
      <c r="D46" s="10">
        <v>0.8327</v>
      </c>
      <c r="E46" s="10"/>
      <c r="F46" s="39"/>
    </row>
    <row r="47" spans="1:12" ht="70.5" customHeight="1" x14ac:dyDescent="0.25">
      <c r="A47" s="34">
        <v>3</v>
      </c>
      <c r="B47" s="35" t="s">
        <v>29</v>
      </c>
      <c r="C47" s="36"/>
      <c r="D47" s="36"/>
      <c r="E47" s="37"/>
      <c r="F47" s="38"/>
    </row>
    <row r="48" spans="1:12" x14ac:dyDescent="0.25">
      <c r="A48" s="34">
        <v>3.1</v>
      </c>
      <c r="B48" s="10" t="s">
        <v>17</v>
      </c>
      <c r="C48" s="10"/>
      <c r="D48" s="10"/>
      <c r="E48" s="10"/>
      <c r="F48" s="39"/>
    </row>
    <row r="49" spans="1:12" x14ac:dyDescent="0.25">
      <c r="A49" s="34">
        <v>3.2</v>
      </c>
      <c r="B49" s="10" t="s">
        <v>18</v>
      </c>
      <c r="C49" s="10"/>
      <c r="D49" s="10"/>
      <c r="E49" s="10"/>
      <c r="F49" s="39"/>
    </row>
    <row r="50" spans="1:12" x14ac:dyDescent="0.25">
      <c r="A50" s="34">
        <v>3.3</v>
      </c>
      <c r="B50" s="10" t="s">
        <v>19</v>
      </c>
      <c r="C50" s="10">
        <v>27.33</v>
      </c>
      <c r="D50" s="10">
        <v>32.5</v>
      </c>
      <c r="E50" s="10"/>
      <c r="F50" s="39"/>
    </row>
    <row r="51" spans="1:12" x14ac:dyDescent="0.25">
      <c r="A51" s="34">
        <v>3.4</v>
      </c>
      <c r="B51" s="10" t="s">
        <v>20</v>
      </c>
      <c r="C51" s="10">
        <v>7.5</v>
      </c>
      <c r="D51" s="10">
        <f>34.5-D50</f>
        <v>2</v>
      </c>
      <c r="E51" s="10"/>
      <c r="F51" s="39"/>
    </row>
    <row r="52" spans="1:12" ht="42.75" x14ac:dyDescent="0.25">
      <c r="A52" s="34">
        <v>4</v>
      </c>
      <c r="B52" s="40" t="s">
        <v>54</v>
      </c>
      <c r="C52" s="41">
        <v>0.438</v>
      </c>
      <c r="D52" s="42">
        <v>0.59619999999999995</v>
      </c>
      <c r="E52" s="10"/>
      <c r="F52" s="39"/>
    </row>
    <row r="53" spans="1:12" ht="69.75" customHeight="1" x14ac:dyDescent="0.25">
      <c r="A53" s="34">
        <v>5</v>
      </c>
      <c r="B53" s="43" t="s">
        <v>21</v>
      </c>
      <c r="C53" s="44"/>
      <c r="D53" s="44"/>
      <c r="E53" s="44"/>
      <c r="F53" s="38"/>
    </row>
    <row r="54" spans="1:12" x14ac:dyDescent="0.25">
      <c r="A54" s="39"/>
      <c r="B54" s="39"/>
      <c r="C54" s="39"/>
      <c r="D54" s="39"/>
    </row>
    <row r="55" spans="1:12" ht="42" customHeight="1" x14ac:dyDescent="0.25">
      <c r="A55" s="45" t="s">
        <v>43</v>
      </c>
      <c r="B55" s="45"/>
      <c r="C55" s="45"/>
      <c r="D55" s="45"/>
      <c r="E55" s="45"/>
      <c r="F55" s="45"/>
      <c r="G55" s="45"/>
      <c r="H55" s="45"/>
    </row>
    <row r="56" spans="1:12" s="54" customFormat="1" ht="15.75" customHeight="1" x14ac:dyDescent="0.25">
      <c r="A56" s="46" t="s">
        <v>34</v>
      </c>
      <c r="B56" s="21" t="s">
        <v>14</v>
      </c>
      <c r="C56" s="21" t="s">
        <v>44</v>
      </c>
      <c r="D56" s="55" t="s">
        <v>45</v>
      </c>
      <c r="E56" s="51" t="s">
        <v>46</v>
      </c>
      <c r="F56" s="52"/>
      <c r="G56" s="52"/>
      <c r="H56" s="52"/>
      <c r="I56" s="53"/>
      <c r="J56" s="3"/>
      <c r="K56" s="3"/>
      <c r="L56" s="3"/>
    </row>
    <row r="57" spans="1:12" s="54" customFormat="1" ht="47.25" x14ac:dyDescent="0.25">
      <c r="A57" s="46"/>
      <c r="B57" s="21"/>
      <c r="C57" s="21"/>
      <c r="D57" s="23" t="s">
        <v>47</v>
      </c>
      <c r="E57" s="23" t="s">
        <v>48</v>
      </c>
      <c r="F57" s="23" t="s">
        <v>49</v>
      </c>
      <c r="G57" s="23" t="s">
        <v>50</v>
      </c>
      <c r="H57" s="23" t="s">
        <v>51</v>
      </c>
      <c r="I57" s="23" t="s">
        <v>52</v>
      </c>
      <c r="J57" s="3"/>
      <c r="K57" s="3"/>
      <c r="L57" s="3"/>
    </row>
    <row r="58" spans="1:12" x14ac:dyDescent="0.25">
      <c r="A58" s="10">
        <v>1</v>
      </c>
      <c r="B58" s="47">
        <v>2</v>
      </c>
      <c r="C58" s="47">
        <v>3</v>
      </c>
      <c r="D58" s="47">
        <v>4</v>
      </c>
      <c r="E58" s="47">
        <v>5</v>
      </c>
      <c r="F58" s="47">
        <v>6</v>
      </c>
      <c r="G58" s="47">
        <v>7</v>
      </c>
      <c r="H58" s="47">
        <v>8</v>
      </c>
      <c r="I58" s="47">
        <v>9</v>
      </c>
    </row>
    <row r="59" spans="1:12" ht="47.25" x14ac:dyDescent="0.25">
      <c r="A59" s="10">
        <v>1</v>
      </c>
      <c r="B59" s="23" t="s">
        <v>55</v>
      </c>
      <c r="C59" s="48"/>
      <c r="D59" s="48"/>
      <c r="E59" s="49">
        <f>1.59885*(1-0.015)</f>
        <v>1.5748672500000001</v>
      </c>
      <c r="F59" s="49">
        <f t="shared" ref="F59:I60" si="0">E59*(1-0.015)</f>
        <v>1.55124424125</v>
      </c>
      <c r="G59" s="49">
        <f t="shared" si="0"/>
        <v>1.52797557763125</v>
      </c>
      <c r="H59" s="49">
        <f t="shared" si="0"/>
        <v>1.5050559439667812</v>
      </c>
      <c r="I59" s="49">
        <f t="shared" si="0"/>
        <v>1.4824801048072795</v>
      </c>
    </row>
    <row r="60" spans="1:12" ht="47.25" x14ac:dyDescent="0.25">
      <c r="A60" s="10">
        <v>2</v>
      </c>
      <c r="B60" s="23" t="s">
        <v>56</v>
      </c>
      <c r="C60" s="48"/>
      <c r="D60" s="48"/>
      <c r="E60" s="49">
        <f>0.83268*(1-0.015)</f>
        <v>0.82018979999999997</v>
      </c>
      <c r="F60" s="49">
        <f t="shared" si="0"/>
        <v>0.80788695299999991</v>
      </c>
      <c r="G60" s="49">
        <f t="shared" si="0"/>
        <v>0.79576864870499986</v>
      </c>
      <c r="H60" s="49">
        <f t="shared" si="0"/>
        <v>0.78383211897442484</v>
      </c>
      <c r="I60" s="49">
        <f t="shared" si="0"/>
        <v>0.77207463718980851</v>
      </c>
    </row>
    <row r="61" spans="1:12" ht="47.25" x14ac:dyDescent="0.25">
      <c r="A61" s="10">
        <v>3</v>
      </c>
      <c r="B61" s="23" t="s">
        <v>57</v>
      </c>
      <c r="C61" s="48"/>
      <c r="D61" s="48"/>
      <c r="E61" s="49">
        <f>IF(IF(MIN(SUM('[1]Форма 3.1-3.2'!D77:F77)/3,'[1]Форма 3.1-3.2'!F77)*(1-0.015)&lt;1,1,(MIN(SUM('[1]Форма 3.1-3.2'!D77:F77)/3,'[1]Форма 3.1-3.2'!F77)))*(1-0.015)&lt;=1,1,IF(MIN(SUM('[1]Форма 3.1-3.2'!D77:F77)/3,'[1]Форма 3.1-3.2'!F77)*(1-0.015)&lt;1,1,(MIN(SUM('[1]Форма 3.1-3.2'!D77:F77)/3,'[1]Форма 3.1-3.2'!F77)))*(1-0.015))</f>
        <v>1</v>
      </c>
      <c r="F61" s="49">
        <f>IF(E61*(1-0.015)&lt;=1,1,E61*(1-0.015))</f>
        <v>1</v>
      </c>
      <c r="G61" s="49">
        <f>IF(F61*(1-0.015)&lt;=1,1,F61*(1-0.015))</f>
        <v>1</v>
      </c>
      <c r="H61" s="49">
        <f>IF(G61*(1-0.015)&lt;=1,1,G61*(1-0.015))</f>
        <v>1</v>
      </c>
      <c r="I61" s="49">
        <f>IF(H61*(1-0.015)&lt;=1,1,H61*(1-0.015))</f>
        <v>1</v>
      </c>
    </row>
    <row r="62" spans="1:12" x14ac:dyDescent="0.25">
      <c r="C62" s="50"/>
      <c r="D62" s="50"/>
      <c r="E62" s="50"/>
      <c r="F62" s="50"/>
      <c r="G62" s="50"/>
      <c r="H62" s="50"/>
      <c r="I62" s="50"/>
    </row>
  </sheetData>
  <mergeCells count="22">
    <mergeCell ref="A55:H55"/>
    <mergeCell ref="A56:A57"/>
    <mergeCell ref="B56:B57"/>
    <mergeCell ref="C56:C57"/>
    <mergeCell ref="E56:I56"/>
    <mergeCell ref="A34:K34"/>
    <mergeCell ref="A32:K32"/>
    <mergeCell ref="A13:K13"/>
    <mergeCell ref="C38:E38"/>
    <mergeCell ref="B41:E41"/>
    <mergeCell ref="B47:E47"/>
    <mergeCell ref="C26:D26"/>
    <mergeCell ref="C15:D15"/>
    <mergeCell ref="E15:F15"/>
    <mergeCell ref="B15:B16"/>
    <mergeCell ref="B26:B27"/>
    <mergeCell ref="A26:A27"/>
    <mergeCell ref="B21:B22"/>
    <mergeCell ref="A25:K25"/>
    <mergeCell ref="A19:K19"/>
    <mergeCell ref="E22:E24"/>
    <mergeCell ref="A36:K36"/>
  </mergeCells>
  <conditionalFormatting sqref="C28:C31">
    <cfRule type="cellIs" dxfId="38" priority="13" stopIfTrue="1" operator="equal">
      <formula>""""""</formula>
    </cfRule>
    <cfRule type="cellIs" dxfId="37" priority="14" stopIfTrue="1" operator="between">
      <formula>""""""</formula>
      <formula>""""""</formula>
    </cfRule>
    <cfRule type="cellIs" dxfId="36" priority="15" stopIfTrue="1" operator="equal">
      <formula>""""""</formula>
    </cfRule>
  </conditionalFormatting>
  <conditionalFormatting sqref="E59:I60">
    <cfRule type="cellIs" dxfId="29" priority="1" stopIfTrue="1" operator="equal">
      <formula>""""""</formula>
    </cfRule>
    <cfRule type="cellIs" dxfId="28" priority="2" stopIfTrue="1" operator="between">
      <formula>""""""</formula>
      <formula>""""""</formula>
    </cfRule>
    <cfRule type="cellIs" dxfId="27" priority="3" stopIfTrue="1" operator="equal">
      <formula>""""""</formula>
    </cfRule>
  </conditionalFormatting>
  <conditionalFormatting sqref="C59:C61">
    <cfRule type="cellIs" dxfId="11" priority="10" stopIfTrue="1" operator="equal">
      <formula>""""""</formula>
    </cfRule>
    <cfRule type="cellIs" dxfId="10" priority="11" stopIfTrue="1" operator="between">
      <formula>""""""</formula>
      <formula>""""""</formula>
    </cfRule>
    <cfRule type="cellIs" dxfId="9" priority="12" stopIfTrue="1" operator="equal">
      <formula>""""""</formula>
    </cfRule>
  </conditionalFormatting>
  <conditionalFormatting sqref="D59:D61">
    <cfRule type="cellIs" dxfId="8" priority="7" stopIfTrue="1" operator="equal">
      <formula>""""""</formula>
    </cfRule>
    <cfRule type="cellIs" dxfId="7" priority="8" stopIfTrue="1" operator="between">
      <formula>""""""</formula>
      <formula>""""""</formula>
    </cfRule>
    <cfRule type="cellIs" dxfId="6" priority="9" stopIfTrue="1" operator="equal">
      <formula>""""""</formula>
    </cfRule>
  </conditionalFormatting>
  <conditionalFormatting sqref="E61:I61">
    <cfRule type="cellIs" dxfId="5" priority="4" stopIfTrue="1" operator="equal">
      <formula>""""""</formula>
    </cfRule>
    <cfRule type="cellIs" dxfId="4" priority="5" stopIfTrue="1" operator="between">
      <formula>""""""</formula>
      <formula>""""""</formula>
    </cfRule>
    <cfRule type="cellIs" dxfId="3" priority="6" stopIfTrue="1" operator="equal">
      <formula>""""""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2019-11-26T12:04:11Z</dcterms:modified>
</cp:coreProperties>
</file>